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03de6f37c876c91/Documenten/"/>
    </mc:Choice>
  </mc:AlternateContent>
  <xr:revisionPtr revIDLastSave="0" documentId="13_ncr:201_{76D4F0D6-C3AB-4BB6-825E-F0A0FEFEDFBD}" xr6:coauthVersionLast="46" xr6:coauthVersionMax="46" xr10:uidLastSave="{00000000-0000-0000-0000-000000000000}"/>
  <bookViews>
    <workbookView xWindow="-120" yWindow="-120" windowWidth="38640" windowHeight="15840" activeTab="1" xr2:uid="{02C58C58-4F11-4B99-99C7-61632064DC25}"/>
  </bookViews>
  <sheets>
    <sheet name="Details" sheetId="3" r:id="rId1"/>
    <sheet name="Rekenwaarden" sheetId="2" r:id="rId2"/>
    <sheet name="Grafieken" sheetId="5" r:id="rId3"/>
  </sheets>
  <definedNames>
    <definedName name="_xlnm._FilterDatabase" localSheetId="0" hidden="1">Details!$A$1:$N$1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1" i="3" l="1"/>
  <c r="J7" i="3"/>
  <c r="I7" i="3"/>
  <c r="I235" i="3"/>
  <c r="J3" i="3"/>
  <c r="J4" i="3"/>
  <c r="J5" i="3"/>
  <c r="J6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2" i="3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I27" i="3"/>
  <c r="K27" i="3" s="1"/>
  <c r="I28" i="3"/>
  <c r="K28" i="3" s="1"/>
  <c r="I29" i="3"/>
  <c r="K29" i="3" s="1"/>
  <c r="I30" i="3"/>
  <c r="K30" i="3" s="1"/>
  <c r="I31" i="3"/>
  <c r="K31" i="3" s="1"/>
  <c r="I32" i="3"/>
  <c r="K32" i="3" s="1"/>
  <c r="I33" i="3"/>
  <c r="K33" i="3" s="1"/>
  <c r="I34" i="3"/>
  <c r="K34" i="3" s="1"/>
  <c r="I35" i="3"/>
  <c r="K35" i="3" s="1"/>
  <c r="I36" i="3"/>
  <c r="K36" i="3" s="1"/>
  <c r="I37" i="3"/>
  <c r="K37" i="3" s="1"/>
  <c r="I38" i="3"/>
  <c r="K38" i="3" s="1"/>
  <c r="I39" i="3"/>
  <c r="K39" i="3" s="1"/>
  <c r="I40" i="3"/>
  <c r="K40" i="3" s="1"/>
  <c r="I41" i="3"/>
  <c r="K41" i="3" s="1"/>
  <c r="I42" i="3"/>
  <c r="K42" i="3" s="1"/>
  <c r="I43" i="3"/>
  <c r="K43" i="3" s="1"/>
  <c r="I44" i="3"/>
  <c r="K44" i="3" s="1"/>
  <c r="I45" i="3"/>
  <c r="K45" i="3" s="1"/>
  <c r="I46" i="3"/>
  <c r="K46" i="3" s="1"/>
  <c r="I47" i="3"/>
  <c r="K47" i="3" s="1"/>
  <c r="I48" i="3"/>
  <c r="K48" i="3" s="1"/>
  <c r="I49" i="3"/>
  <c r="K49" i="3" s="1"/>
  <c r="I50" i="3"/>
  <c r="K50" i="3" s="1"/>
  <c r="I51" i="3"/>
  <c r="K51" i="3" s="1"/>
  <c r="I52" i="3"/>
  <c r="K52" i="3" s="1"/>
  <c r="I53" i="3"/>
  <c r="K53" i="3" s="1"/>
  <c r="I54" i="3"/>
  <c r="K54" i="3" s="1"/>
  <c r="I55" i="3"/>
  <c r="K55" i="3" s="1"/>
  <c r="I56" i="3"/>
  <c r="K56" i="3" s="1"/>
  <c r="I57" i="3"/>
  <c r="K57" i="3" s="1"/>
  <c r="I58" i="3"/>
  <c r="K58" i="3" s="1"/>
  <c r="I59" i="3"/>
  <c r="K59" i="3" s="1"/>
  <c r="I60" i="3"/>
  <c r="K60" i="3" s="1"/>
  <c r="I61" i="3"/>
  <c r="K61" i="3" s="1"/>
  <c r="I62" i="3"/>
  <c r="K62" i="3" s="1"/>
  <c r="I63" i="3"/>
  <c r="K63" i="3" s="1"/>
  <c r="I64" i="3"/>
  <c r="K64" i="3" s="1"/>
  <c r="I65" i="3"/>
  <c r="K65" i="3" s="1"/>
  <c r="I66" i="3"/>
  <c r="K66" i="3" s="1"/>
  <c r="I67" i="3"/>
  <c r="K67" i="3" s="1"/>
  <c r="I68" i="3"/>
  <c r="K68" i="3" s="1"/>
  <c r="I69" i="3"/>
  <c r="K69" i="3" s="1"/>
  <c r="I70" i="3"/>
  <c r="K70" i="3" s="1"/>
  <c r="I71" i="3"/>
  <c r="K71" i="3" s="1"/>
  <c r="I72" i="3"/>
  <c r="K72" i="3" s="1"/>
  <c r="I73" i="3"/>
  <c r="K73" i="3" s="1"/>
  <c r="I74" i="3"/>
  <c r="K74" i="3" s="1"/>
  <c r="I75" i="3"/>
  <c r="K75" i="3" s="1"/>
  <c r="I76" i="3"/>
  <c r="K76" i="3" s="1"/>
  <c r="I77" i="3"/>
  <c r="K77" i="3" s="1"/>
  <c r="I78" i="3"/>
  <c r="K78" i="3" s="1"/>
  <c r="I79" i="3"/>
  <c r="K79" i="3" s="1"/>
  <c r="I80" i="3"/>
  <c r="K80" i="3" s="1"/>
  <c r="I81" i="3"/>
  <c r="K81" i="3" s="1"/>
  <c r="I82" i="3"/>
  <c r="K82" i="3" s="1"/>
  <c r="I83" i="3"/>
  <c r="K83" i="3" s="1"/>
  <c r="I84" i="3"/>
  <c r="K84" i="3" s="1"/>
  <c r="I85" i="3"/>
  <c r="K85" i="3" s="1"/>
  <c r="I86" i="3"/>
  <c r="K86" i="3" s="1"/>
  <c r="I87" i="3"/>
  <c r="K87" i="3" s="1"/>
  <c r="I88" i="3"/>
  <c r="K88" i="3" s="1"/>
  <c r="I89" i="3"/>
  <c r="K89" i="3" s="1"/>
  <c r="I90" i="3"/>
  <c r="K90" i="3" s="1"/>
  <c r="I91" i="3"/>
  <c r="K91" i="3" s="1"/>
  <c r="I92" i="3"/>
  <c r="K92" i="3" s="1"/>
  <c r="I93" i="3"/>
  <c r="K93" i="3" s="1"/>
  <c r="I94" i="3"/>
  <c r="K94" i="3" s="1"/>
  <c r="I95" i="3"/>
  <c r="K95" i="3" s="1"/>
  <c r="I96" i="3"/>
  <c r="K96" i="3" s="1"/>
  <c r="I97" i="3"/>
  <c r="K97" i="3" s="1"/>
  <c r="I98" i="3"/>
  <c r="K98" i="3" s="1"/>
  <c r="I99" i="3"/>
  <c r="K99" i="3" s="1"/>
  <c r="I100" i="3"/>
  <c r="K100" i="3" s="1"/>
  <c r="I101" i="3"/>
  <c r="K101" i="3" s="1"/>
  <c r="I102" i="3"/>
  <c r="K102" i="3" s="1"/>
  <c r="I103" i="3"/>
  <c r="K103" i="3" s="1"/>
  <c r="I104" i="3"/>
  <c r="K104" i="3" s="1"/>
  <c r="I105" i="3"/>
  <c r="K105" i="3" s="1"/>
  <c r="I106" i="3"/>
  <c r="K106" i="3" s="1"/>
  <c r="I107" i="3"/>
  <c r="K107" i="3" s="1"/>
  <c r="I108" i="3"/>
  <c r="K108" i="3" s="1"/>
  <c r="I109" i="3"/>
  <c r="K109" i="3" s="1"/>
  <c r="I110" i="3"/>
  <c r="K110" i="3" s="1"/>
  <c r="I111" i="3"/>
  <c r="K111" i="3" s="1"/>
  <c r="I112" i="3"/>
  <c r="K112" i="3" s="1"/>
  <c r="I113" i="3"/>
  <c r="K113" i="3" s="1"/>
  <c r="I114" i="3"/>
  <c r="K114" i="3" s="1"/>
  <c r="I115" i="3"/>
  <c r="K115" i="3" s="1"/>
  <c r="I116" i="3"/>
  <c r="K116" i="3" s="1"/>
  <c r="I117" i="3"/>
  <c r="K117" i="3" s="1"/>
  <c r="I118" i="3"/>
  <c r="K118" i="3" s="1"/>
  <c r="I119" i="3"/>
  <c r="K119" i="3" s="1"/>
  <c r="I120" i="3"/>
  <c r="K120" i="3" s="1"/>
  <c r="I121" i="3"/>
  <c r="K121" i="3" s="1"/>
  <c r="I122" i="3"/>
  <c r="K122" i="3" s="1"/>
  <c r="I123" i="3"/>
  <c r="K123" i="3" s="1"/>
  <c r="I124" i="3"/>
  <c r="K124" i="3" s="1"/>
  <c r="I125" i="3"/>
  <c r="K125" i="3" s="1"/>
  <c r="I126" i="3"/>
  <c r="K126" i="3" s="1"/>
  <c r="I127" i="3"/>
  <c r="K127" i="3" s="1"/>
  <c r="I128" i="3"/>
  <c r="K128" i="3" s="1"/>
  <c r="I129" i="3"/>
  <c r="K129" i="3" s="1"/>
  <c r="I130" i="3"/>
  <c r="K130" i="3" s="1"/>
  <c r="I131" i="3"/>
  <c r="K131" i="3" s="1"/>
  <c r="I132" i="3"/>
  <c r="K132" i="3" s="1"/>
  <c r="I133" i="3"/>
  <c r="K133" i="3" s="1"/>
  <c r="I134" i="3"/>
  <c r="K134" i="3" s="1"/>
  <c r="I135" i="3"/>
  <c r="K135" i="3" s="1"/>
  <c r="I136" i="3"/>
  <c r="K136" i="3" s="1"/>
  <c r="I137" i="3"/>
  <c r="K137" i="3" s="1"/>
  <c r="I138" i="3"/>
  <c r="K138" i="3" s="1"/>
  <c r="I139" i="3"/>
  <c r="K139" i="3" s="1"/>
  <c r="I140" i="3"/>
  <c r="K140" i="3" s="1"/>
  <c r="I141" i="3"/>
  <c r="K141" i="3" s="1"/>
  <c r="I142" i="3"/>
  <c r="K142" i="3" s="1"/>
  <c r="I143" i="3"/>
  <c r="K143" i="3" s="1"/>
  <c r="I144" i="3"/>
  <c r="K144" i="3" s="1"/>
  <c r="I145" i="3"/>
  <c r="K145" i="3" s="1"/>
  <c r="I146" i="3"/>
  <c r="K146" i="3" s="1"/>
  <c r="I147" i="3"/>
  <c r="K147" i="3" s="1"/>
  <c r="I148" i="3"/>
  <c r="K148" i="3" s="1"/>
  <c r="I149" i="3"/>
  <c r="K149" i="3" s="1"/>
  <c r="I150" i="3"/>
  <c r="K150" i="3" s="1"/>
  <c r="I151" i="3"/>
  <c r="K151" i="3" s="1"/>
  <c r="I152" i="3"/>
  <c r="K152" i="3" s="1"/>
  <c r="I153" i="3"/>
  <c r="K153" i="3" s="1"/>
  <c r="I154" i="3"/>
  <c r="K154" i="3" s="1"/>
  <c r="I155" i="3"/>
  <c r="K155" i="3" s="1"/>
  <c r="I156" i="3"/>
  <c r="K156" i="3" s="1"/>
  <c r="I157" i="3"/>
  <c r="K157" i="3" s="1"/>
  <c r="I158" i="3"/>
  <c r="K158" i="3" s="1"/>
  <c r="I159" i="3"/>
  <c r="K159" i="3" s="1"/>
  <c r="I160" i="3"/>
  <c r="K160" i="3" s="1"/>
  <c r="I161" i="3"/>
  <c r="K161" i="3" s="1"/>
  <c r="I162" i="3"/>
  <c r="K162" i="3" s="1"/>
  <c r="I163" i="3"/>
  <c r="K163" i="3" s="1"/>
  <c r="I164" i="3"/>
  <c r="K164" i="3" s="1"/>
  <c r="I165" i="3"/>
  <c r="K165" i="3" s="1"/>
  <c r="I166" i="3"/>
  <c r="K166" i="3" s="1"/>
  <c r="I167" i="3"/>
  <c r="K167" i="3" s="1"/>
  <c r="I168" i="3"/>
  <c r="K168" i="3" s="1"/>
  <c r="I169" i="3"/>
  <c r="K169" i="3" s="1"/>
  <c r="I170" i="3"/>
  <c r="K170" i="3" s="1"/>
  <c r="I171" i="3"/>
  <c r="K171" i="3" s="1"/>
  <c r="I172" i="3"/>
  <c r="K172" i="3" s="1"/>
  <c r="I173" i="3"/>
  <c r="K173" i="3" s="1"/>
  <c r="I174" i="3"/>
  <c r="K174" i="3" s="1"/>
  <c r="I175" i="3"/>
  <c r="K175" i="3" s="1"/>
  <c r="I176" i="3"/>
  <c r="K176" i="3" s="1"/>
  <c r="I177" i="3"/>
  <c r="K177" i="3" s="1"/>
  <c r="I178" i="3"/>
  <c r="K178" i="3" s="1"/>
  <c r="I179" i="3"/>
  <c r="K179" i="3" s="1"/>
  <c r="I180" i="3"/>
  <c r="K180" i="3" s="1"/>
  <c r="I181" i="3"/>
  <c r="K181" i="3" s="1"/>
  <c r="I182" i="3"/>
  <c r="K182" i="3" s="1"/>
  <c r="I183" i="3"/>
  <c r="K183" i="3" s="1"/>
  <c r="I184" i="3"/>
  <c r="K184" i="3" s="1"/>
  <c r="I185" i="3"/>
  <c r="K185" i="3" s="1"/>
  <c r="I186" i="3"/>
  <c r="K186" i="3" s="1"/>
  <c r="I187" i="3"/>
  <c r="K187" i="3" s="1"/>
  <c r="I188" i="3"/>
  <c r="K188" i="3" s="1"/>
  <c r="I189" i="3"/>
  <c r="K189" i="3" s="1"/>
  <c r="I190" i="3"/>
  <c r="K190" i="3" s="1"/>
  <c r="I191" i="3"/>
  <c r="K191" i="3" s="1"/>
  <c r="I192" i="3"/>
  <c r="K192" i="3" s="1"/>
  <c r="I193" i="3"/>
  <c r="K193" i="3" s="1"/>
  <c r="I194" i="3"/>
  <c r="K194" i="3" s="1"/>
  <c r="I195" i="3"/>
  <c r="K195" i="3" s="1"/>
  <c r="I196" i="3"/>
  <c r="K196" i="3" s="1"/>
  <c r="I197" i="3"/>
  <c r="K197" i="3" s="1"/>
  <c r="I198" i="3"/>
  <c r="K198" i="3" s="1"/>
  <c r="I199" i="3"/>
  <c r="K199" i="3" s="1"/>
  <c r="I200" i="3"/>
  <c r="K200" i="3" s="1"/>
  <c r="I201" i="3"/>
  <c r="K201" i="3" s="1"/>
  <c r="I202" i="3"/>
  <c r="K202" i="3" s="1"/>
  <c r="I203" i="3"/>
  <c r="K203" i="3" s="1"/>
  <c r="I204" i="3"/>
  <c r="K204" i="3" s="1"/>
  <c r="I205" i="3"/>
  <c r="K205" i="3" s="1"/>
  <c r="I206" i="3"/>
  <c r="K206" i="3" s="1"/>
  <c r="I207" i="3"/>
  <c r="K207" i="3" s="1"/>
  <c r="I208" i="3"/>
  <c r="K208" i="3" s="1"/>
  <c r="I209" i="3"/>
  <c r="K209" i="3" s="1"/>
  <c r="I210" i="3"/>
  <c r="K210" i="3" s="1"/>
  <c r="I211" i="3"/>
  <c r="K211" i="3" s="1"/>
  <c r="I212" i="3"/>
  <c r="K212" i="3" s="1"/>
  <c r="I213" i="3"/>
  <c r="K213" i="3" s="1"/>
  <c r="I214" i="3"/>
  <c r="K214" i="3" s="1"/>
  <c r="I215" i="3"/>
  <c r="K215" i="3" s="1"/>
  <c r="I216" i="3"/>
  <c r="K216" i="3" s="1"/>
  <c r="I217" i="3"/>
  <c r="K217" i="3" s="1"/>
  <c r="I218" i="3"/>
  <c r="K218" i="3" s="1"/>
  <c r="I219" i="3"/>
  <c r="K219" i="3" s="1"/>
  <c r="I220" i="3"/>
  <c r="K220" i="3" s="1"/>
  <c r="I221" i="3"/>
  <c r="K221" i="3" s="1"/>
  <c r="I222" i="3"/>
  <c r="K222" i="3" s="1"/>
  <c r="I223" i="3"/>
  <c r="K223" i="3" s="1"/>
  <c r="I224" i="3"/>
  <c r="K224" i="3" s="1"/>
  <c r="I225" i="3"/>
  <c r="K225" i="3" s="1"/>
  <c r="I226" i="3"/>
  <c r="K226" i="3" s="1"/>
  <c r="I227" i="3"/>
  <c r="K227" i="3" s="1"/>
  <c r="I228" i="3"/>
  <c r="K228" i="3" s="1"/>
  <c r="I229" i="3"/>
  <c r="K229" i="3" s="1"/>
  <c r="I230" i="3"/>
  <c r="K230" i="3" s="1"/>
  <c r="I231" i="3"/>
  <c r="K231" i="3" s="1"/>
  <c r="I232" i="3"/>
  <c r="K232" i="3" s="1"/>
  <c r="I233" i="3"/>
  <c r="K233" i="3" s="1"/>
  <c r="I234" i="3"/>
  <c r="K234" i="3" s="1"/>
  <c r="I236" i="3"/>
  <c r="K236" i="3" s="1"/>
  <c r="I237" i="3"/>
  <c r="K237" i="3" s="1"/>
  <c r="I238" i="3"/>
  <c r="K238" i="3" s="1"/>
  <c r="I239" i="3"/>
  <c r="K239" i="3" s="1"/>
  <c r="I240" i="3"/>
  <c r="K240" i="3" s="1"/>
  <c r="I241" i="3"/>
  <c r="K241" i="3" s="1"/>
  <c r="I242" i="3"/>
  <c r="K242" i="3" s="1"/>
  <c r="I243" i="3"/>
  <c r="K243" i="3" s="1"/>
  <c r="I244" i="3"/>
  <c r="K244" i="3" s="1"/>
  <c r="I245" i="3"/>
  <c r="K245" i="3" s="1"/>
  <c r="I246" i="3"/>
  <c r="K246" i="3" s="1"/>
  <c r="I247" i="3"/>
  <c r="K247" i="3" s="1"/>
  <c r="I248" i="3"/>
  <c r="K248" i="3" s="1"/>
  <c r="I249" i="3"/>
  <c r="K249" i="3" s="1"/>
  <c r="I250" i="3"/>
  <c r="K250" i="3" s="1"/>
  <c r="I251" i="3"/>
  <c r="K251" i="3" s="1"/>
  <c r="I252" i="3"/>
  <c r="K252" i="3" s="1"/>
  <c r="I253" i="3"/>
  <c r="K253" i="3" s="1"/>
  <c r="I254" i="3"/>
  <c r="K254" i="3" s="1"/>
  <c r="I255" i="3"/>
  <c r="K255" i="3" s="1"/>
  <c r="I256" i="3"/>
  <c r="K256" i="3" s="1"/>
  <c r="I257" i="3"/>
  <c r="K257" i="3" s="1"/>
  <c r="I258" i="3"/>
  <c r="K258" i="3" s="1"/>
  <c r="I259" i="3"/>
  <c r="K259" i="3" s="1"/>
  <c r="I260" i="3"/>
  <c r="K260" i="3" s="1"/>
  <c r="I261" i="3"/>
  <c r="K261" i="3" s="1"/>
  <c r="I262" i="3"/>
  <c r="K262" i="3" s="1"/>
  <c r="I263" i="3"/>
  <c r="K263" i="3" s="1"/>
  <c r="I264" i="3"/>
  <c r="K264" i="3" s="1"/>
  <c r="I265" i="3"/>
  <c r="K265" i="3" s="1"/>
  <c r="I266" i="3"/>
  <c r="K266" i="3" s="1"/>
  <c r="I267" i="3"/>
  <c r="K267" i="3" s="1"/>
  <c r="I268" i="3"/>
  <c r="K268" i="3" s="1"/>
  <c r="I269" i="3"/>
  <c r="K269" i="3" s="1"/>
  <c r="I270" i="3"/>
  <c r="K270" i="3" s="1"/>
  <c r="I271" i="3"/>
  <c r="K271" i="3" s="1"/>
  <c r="I272" i="3"/>
  <c r="K272" i="3" s="1"/>
  <c r="I273" i="3"/>
  <c r="K273" i="3" s="1"/>
  <c r="I274" i="3"/>
  <c r="K274" i="3" s="1"/>
  <c r="I275" i="3"/>
  <c r="K275" i="3" s="1"/>
  <c r="I276" i="3"/>
  <c r="K276" i="3" s="1"/>
  <c r="I277" i="3"/>
  <c r="K277" i="3" s="1"/>
  <c r="I278" i="3"/>
  <c r="K278" i="3" s="1"/>
  <c r="I279" i="3"/>
  <c r="K279" i="3" s="1"/>
  <c r="I280" i="3"/>
  <c r="K280" i="3" s="1"/>
  <c r="I281" i="3"/>
  <c r="K281" i="3" s="1"/>
  <c r="I282" i="3"/>
  <c r="K282" i="3" s="1"/>
  <c r="I283" i="3"/>
  <c r="K283" i="3" s="1"/>
  <c r="I284" i="3"/>
  <c r="K284" i="3" s="1"/>
  <c r="I285" i="3"/>
  <c r="K285" i="3" s="1"/>
  <c r="I286" i="3"/>
  <c r="K286" i="3" s="1"/>
  <c r="I287" i="3"/>
  <c r="K287" i="3" s="1"/>
  <c r="I288" i="3"/>
  <c r="K288" i="3" s="1"/>
  <c r="I289" i="3"/>
  <c r="K289" i="3" s="1"/>
  <c r="I290" i="3"/>
  <c r="K290" i="3" s="1"/>
  <c r="I291" i="3"/>
  <c r="K291" i="3" s="1"/>
  <c r="I292" i="3"/>
  <c r="K292" i="3" s="1"/>
  <c r="I293" i="3"/>
  <c r="K293" i="3" s="1"/>
  <c r="I294" i="3"/>
  <c r="K294" i="3" s="1"/>
  <c r="I295" i="3"/>
  <c r="K295" i="3" s="1"/>
  <c r="I296" i="3"/>
  <c r="K296" i="3" s="1"/>
  <c r="I297" i="3"/>
  <c r="K297" i="3" s="1"/>
  <c r="I298" i="3"/>
  <c r="K298" i="3" s="1"/>
  <c r="I299" i="3"/>
  <c r="K299" i="3" s="1"/>
  <c r="I300" i="3"/>
  <c r="K300" i="3" s="1"/>
  <c r="I301" i="3"/>
  <c r="K301" i="3" s="1"/>
  <c r="I302" i="3"/>
  <c r="K302" i="3" s="1"/>
  <c r="I303" i="3"/>
  <c r="K303" i="3" s="1"/>
  <c r="I304" i="3"/>
  <c r="K304" i="3" s="1"/>
  <c r="I305" i="3"/>
  <c r="K305" i="3" s="1"/>
  <c r="I306" i="3"/>
  <c r="K306" i="3" s="1"/>
  <c r="I307" i="3"/>
  <c r="K307" i="3" s="1"/>
  <c r="I308" i="3"/>
  <c r="K308" i="3" s="1"/>
  <c r="I309" i="3"/>
  <c r="K309" i="3" s="1"/>
  <c r="I310" i="3"/>
  <c r="K310" i="3" s="1"/>
  <c r="I311" i="3"/>
  <c r="K311" i="3" s="1"/>
  <c r="I312" i="3"/>
  <c r="K312" i="3" s="1"/>
  <c r="I313" i="3"/>
  <c r="K313" i="3" s="1"/>
  <c r="N313" i="3" s="1"/>
  <c r="I314" i="3"/>
  <c r="K314" i="3" s="1"/>
  <c r="I315" i="3"/>
  <c r="K315" i="3" s="1"/>
  <c r="I316" i="3"/>
  <c r="K316" i="3" s="1"/>
  <c r="I317" i="3"/>
  <c r="K317" i="3" s="1"/>
  <c r="I318" i="3"/>
  <c r="K318" i="3" s="1"/>
  <c r="I319" i="3"/>
  <c r="K319" i="3" s="1"/>
  <c r="I320" i="3"/>
  <c r="K320" i="3" s="1"/>
  <c r="I321" i="3"/>
  <c r="K321" i="3" s="1"/>
  <c r="N321" i="3" s="1"/>
  <c r="I322" i="3"/>
  <c r="K322" i="3" s="1"/>
  <c r="I323" i="3"/>
  <c r="K323" i="3" s="1"/>
  <c r="I324" i="3"/>
  <c r="K324" i="3" s="1"/>
  <c r="I325" i="3"/>
  <c r="K325" i="3" s="1"/>
  <c r="I326" i="3"/>
  <c r="K326" i="3" s="1"/>
  <c r="I327" i="3"/>
  <c r="K327" i="3" s="1"/>
  <c r="I328" i="3"/>
  <c r="K328" i="3" s="1"/>
  <c r="I329" i="3"/>
  <c r="K329" i="3" s="1"/>
  <c r="N329" i="3" s="1"/>
  <c r="I330" i="3"/>
  <c r="K330" i="3" s="1"/>
  <c r="I331" i="3"/>
  <c r="K331" i="3" s="1"/>
  <c r="I332" i="3"/>
  <c r="K332" i="3" s="1"/>
  <c r="I333" i="3"/>
  <c r="K333" i="3" s="1"/>
  <c r="I334" i="3"/>
  <c r="K334" i="3" s="1"/>
  <c r="I335" i="3"/>
  <c r="K335" i="3" s="1"/>
  <c r="I336" i="3"/>
  <c r="K336" i="3" s="1"/>
  <c r="I337" i="3"/>
  <c r="K337" i="3" s="1"/>
  <c r="N337" i="3" s="1"/>
  <c r="I338" i="3"/>
  <c r="K338" i="3" s="1"/>
  <c r="I339" i="3"/>
  <c r="K339" i="3" s="1"/>
  <c r="I340" i="3"/>
  <c r="K340" i="3" s="1"/>
  <c r="I341" i="3"/>
  <c r="K341" i="3" s="1"/>
  <c r="I342" i="3"/>
  <c r="K342" i="3" s="1"/>
  <c r="I343" i="3"/>
  <c r="K343" i="3" s="1"/>
  <c r="I344" i="3"/>
  <c r="K344" i="3" s="1"/>
  <c r="I345" i="3"/>
  <c r="K345" i="3" s="1"/>
  <c r="N345" i="3" s="1"/>
  <c r="I346" i="3"/>
  <c r="K346" i="3" s="1"/>
  <c r="I347" i="3"/>
  <c r="K347" i="3" s="1"/>
  <c r="I348" i="3"/>
  <c r="K348" i="3" s="1"/>
  <c r="I349" i="3"/>
  <c r="K349" i="3" s="1"/>
  <c r="I350" i="3"/>
  <c r="K350" i="3" s="1"/>
  <c r="I351" i="3"/>
  <c r="K351" i="3" s="1"/>
  <c r="I352" i="3"/>
  <c r="K352" i="3" s="1"/>
  <c r="I353" i="3"/>
  <c r="K353" i="3" s="1"/>
  <c r="N353" i="3" s="1"/>
  <c r="I354" i="3"/>
  <c r="K354" i="3" s="1"/>
  <c r="I355" i="3"/>
  <c r="K355" i="3" s="1"/>
  <c r="I356" i="3"/>
  <c r="K356" i="3" s="1"/>
  <c r="I357" i="3"/>
  <c r="K357" i="3" s="1"/>
  <c r="I358" i="3"/>
  <c r="K358" i="3" s="1"/>
  <c r="I359" i="3"/>
  <c r="K359" i="3" s="1"/>
  <c r="I360" i="3"/>
  <c r="K360" i="3" s="1"/>
  <c r="I362" i="3"/>
  <c r="K362" i="3" s="1"/>
  <c r="I363" i="3"/>
  <c r="K363" i="3" s="1"/>
  <c r="I364" i="3"/>
  <c r="K364" i="3" s="1"/>
  <c r="I365" i="3"/>
  <c r="K365" i="3" s="1"/>
  <c r="I366" i="3"/>
  <c r="K366" i="3" s="1"/>
  <c r="I367" i="3"/>
  <c r="K367" i="3" s="1"/>
  <c r="I2" i="3"/>
  <c r="K2" i="3" s="1"/>
  <c r="I3" i="3"/>
  <c r="K3" i="3" s="1"/>
  <c r="I4" i="3"/>
  <c r="K4" i="3" s="1"/>
  <c r="I5" i="3"/>
  <c r="K5" i="3" s="1"/>
  <c r="I6" i="3"/>
  <c r="K6" i="3" s="1"/>
  <c r="D368" i="3"/>
  <c r="D369" i="3" s="1"/>
  <c r="G3" i="3"/>
  <c r="H3" i="3" s="1"/>
  <c r="G4" i="3"/>
  <c r="G5" i="3"/>
  <c r="G6" i="3"/>
  <c r="G7" i="3"/>
  <c r="G8" i="3"/>
  <c r="G9" i="3"/>
  <c r="G10" i="3"/>
  <c r="H10" i="3" s="1"/>
  <c r="G11" i="3"/>
  <c r="H11" i="3" s="1"/>
  <c r="G12" i="3"/>
  <c r="G13" i="3"/>
  <c r="G14" i="3"/>
  <c r="G15" i="3"/>
  <c r="G16" i="3"/>
  <c r="G17" i="3"/>
  <c r="G18" i="3"/>
  <c r="H18" i="3" s="1"/>
  <c r="G19" i="3"/>
  <c r="H19" i="3" s="1"/>
  <c r="G20" i="3"/>
  <c r="G21" i="3"/>
  <c r="G22" i="3"/>
  <c r="G23" i="3"/>
  <c r="G24" i="3"/>
  <c r="G25" i="3"/>
  <c r="G26" i="3"/>
  <c r="H26" i="3" s="1"/>
  <c r="G27" i="3"/>
  <c r="H27" i="3" s="1"/>
  <c r="G28" i="3"/>
  <c r="G29" i="3"/>
  <c r="G30" i="3"/>
  <c r="G31" i="3"/>
  <c r="G32" i="3"/>
  <c r="G33" i="3"/>
  <c r="G34" i="3"/>
  <c r="H34" i="3" s="1"/>
  <c r="G35" i="3"/>
  <c r="H35" i="3" s="1"/>
  <c r="G36" i="3"/>
  <c r="G37" i="3"/>
  <c r="G38" i="3"/>
  <c r="G39" i="3"/>
  <c r="G40" i="3"/>
  <c r="G41" i="3"/>
  <c r="G42" i="3"/>
  <c r="H42" i="3" s="1"/>
  <c r="G43" i="3"/>
  <c r="H43" i="3" s="1"/>
  <c r="G44" i="3"/>
  <c r="G45" i="3"/>
  <c r="G46" i="3"/>
  <c r="G47" i="3"/>
  <c r="G48" i="3"/>
  <c r="G49" i="3"/>
  <c r="G50" i="3"/>
  <c r="H50" i="3" s="1"/>
  <c r="G51" i="3"/>
  <c r="H51" i="3" s="1"/>
  <c r="G52" i="3"/>
  <c r="G53" i="3"/>
  <c r="G54" i="3"/>
  <c r="G55" i="3"/>
  <c r="G56" i="3"/>
  <c r="G57" i="3"/>
  <c r="G58" i="3"/>
  <c r="H58" i="3" s="1"/>
  <c r="G59" i="3"/>
  <c r="H59" i="3" s="1"/>
  <c r="G60" i="3"/>
  <c r="G61" i="3"/>
  <c r="G62" i="3"/>
  <c r="G63" i="3"/>
  <c r="G64" i="3"/>
  <c r="G65" i="3"/>
  <c r="G66" i="3"/>
  <c r="H66" i="3" s="1"/>
  <c r="G67" i="3"/>
  <c r="H67" i="3" s="1"/>
  <c r="G68" i="3"/>
  <c r="G69" i="3"/>
  <c r="G70" i="3"/>
  <c r="G71" i="3"/>
  <c r="G72" i="3"/>
  <c r="G73" i="3"/>
  <c r="G74" i="3"/>
  <c r="H74" i="3" s="1"/>
  <c r="G75" i="3"/>
  <c r="H75" i="3" s="1"/>
  <c r="G76" i="3"/>
  <c r="G77" i="3"/>
  <c r="G78" i="3"/>
  <c r="G79" i="3"/>
  <c r="G80" i="3"/>
  <c r="G81" i="3"/>
  <c r="G82" i="3"/>
  <c r="H82" i="3" s="1"/>
  <c r="G83" i="3"/>
  <c r="H83" i="3" s="1"/>
  <c r="G84" i="3"/>
  <c r="G85" i="3"/>
  <c r="G86" i="3"/>
  <c r="G87" i="3"/>
  <c r="G88" i="3"/>
  <c r="G89" i="3"/>
  <c r="G90" i="3"/>
  <c r="H90" i="3" s="1"/>
  <c r="G91" i="3"/>
  <c r="H91" i="3" s="1"/>
  <c r="G92" i="3"/>
  <c r="G93" i="3"/>
  <c r="G94" i="3"/>
  <c r="G95" i="3"/>
  <c r="G96" i="3"/>
  <c r="G97" i="3"/>
  <c r="G98" i="3"/>
  <c r="H98" i="3" s="1"/>
  <c r="G99" i="3"/>
  <c r="H99" i="3" s="1"/>
  <c r="G100" i="3"/>
  <c r="G101" i="3"/>
  <c r="G102" i="3"/>
  <c r="G103" i="3"/>
  <c r="G104" i="3"/>
  <c r="G105" i="3"/>
  <c r="G106" i="3"/>
  <c r="H106" i="3" s="1"/>
  <c r="G107" i="3"/>
  <c r="H107" i="3" s="1"/>
  <c r="G108" i="3"/>
  <c r="G109" i="3"/>
  <c r="G110" i="3"/>
  <c r="G111" i="3"/>
  <c r="G112" i="3"/>
  <c r="G113" i="3"/>
  <c r="G114" i="3"/>
  <c r="H114" i="3" s="1"/>
  <c r="G115" i="3"/>
  <c r="H115" i="3" s="1"/>
  <c r="G116" i="3"/>
  <c r="G117" i="3"/>
  <c r="G118" i="3"/>
  <c r="G119" i="3"/>
  <c r="G120" i="3"/>
  <c r="G121" i="3"/>
  <c r="G122" i="3"/>
  <c r="H122" i="3" s="1"/>
  <c r="G123" i="3"/>
  <c r="H123" i="3" s="1"/>
  <c r="G124" i="3"/>
  <c r="G125" i="3"/>
  <c r="G126" i="3"/>
  <c r="G127" i="3"/>
  <c r="G128" i="3"/>
  <c r="G129" i="3"/>
  <c r="G130" i="3"/>
  <c r="H130" i="3" s="1"/>
  <c r="G131" i="3"/>
  <c r="H131" i="3" s="1"/>
  <c r="G132" i="3"/>
  <c r="G133" i="3"/>
  <c r="G134" i="3"/>
  <c r="G135" i="3"/>
  <c r="G136" i="3"/>
  <c r="G137" i="3"/>
  <c r="G138" i="3"/>
  <c r="H138" i="3" s="1"/>
  <c r="G139" i="3"/>
  <c r="H139" i="3" s="1"/>
  <c r="G140" i="3"/>
  <c r="G141" i="3"/>
  <c r="G142" i="3"/>
  <c r="G143" i="3"/>
  <c r="G144" i="3"/>
  <c r="G145" i="3"/>
  <c r="G146" i="3"/>
  <c r="H146" i="3" s="1"/>
  <c r="G147" i="3"/>
  <c r="H147" i="3" s="1"/>
  <c r="G148" i="3"/>
  <c r="G149" i="3"/>
  <c r="G150" i="3"/>
  <c r="G151" i="3"/>
  <c r="G152" i="3"/>
  <c r="G153" i="3"/>
  <c r="G154" i="3"/>
  <c r="H154" i="3" s="1"/>
  <c r="G155" i="3"/>
  <c r="H155" i="3" s="1"/>
  <c r="G156" i="3"/>
  <c r="G157" i="3"/>
  <c r="G158" i="3"/>
  <c r="G159" i="3"/>
  <c r="G160" i="3"/>
  <c r="G161" i="3"/>
  <c r="G162" i="3"/>
  <c r="H162" i="3" s="1"/>
  <c r="G163" i="3"/>
  <c r="H163" i="3" s="1"/>
  <c r="G164" i="3"/>
  <c r="G165" i="3"/>
  <c r="G166" i="3"/>
  <c r="G167" i="3"/>
  <c r="G168" i="3"/>
  <c r="G169" i="3"/>
  <c r="G170" i="3"/>
  <c r="H170" i="3" s="1"/>
  <c r="G171" i="3"/>
  <c r="H171" i="3" s="1"/>
  <c r="G172" i="3"/>
  <c r="G173" i="3"/>
  <c r="G174" i="3"/>
  <c r="G175" i="3"/>
  <c r="G176" i="3"/>
  <c r="G177" i="3"/>
  <c r="G178" i="3"/>
  <c r="H178" i="3" s="1"/>
  <c r="G179" i="3"/>
  <c r="H179" i="3" s="1"/>
  <c r="G180" i="3"/>
  <c r="G181" i="3"/>
  <c r="G182" i="3"/>
  <c r="G183" i="3"/>
  <c r="G184" i="3"/>
  <c r="G185" i="3"/>
  <c r="G186" i="3"/>
  <c r="H186" i="3" s="1"/>
  <c r="G187" i="3"/>
  <c r="H187" i="3" s="1"/>
  <c r="G188" i="3"/>
  <c r="G189" i="3"/>
  <c r="G190" i="3"/>
  <c r="G191" i="3"/>
  <c r="G192" i="3"/>
  <c r="G193" i="3"/>
  <c r="G194" i="3"/>
  <c r="H194" i="3" s="1"/>
  <c r="G195" i="3"/>
  <c r="H195" i="3" s="1"/>
  <c r="G196" i="3"/>
  <c r="G197" i="3"/>
  <c r="G198" i="3"/>
  <c r="G199" i="3"/>
  <c r="G200" i="3"/>
  <c r="G201" i="3"/>
  <c r="G202" i="3"/>
  <c r="H202" i="3" s="1"/>
  <c r="G203" i="3"/>
  <c r="H203" i="3" s="1"/>
  <c r="G204" i="3"/>
  <c r="G205" i="3"/>
  <c r="G206" i="3"/>
  <c r="G207" i="3"/>
  <c r="G208" i="3"/>
  <c r="G209" i="3"/>
  <c r="G210" i="3"/>
  <c r="H210" i="3" s="1"/>
  <c r="G211" i="3"/>
  <c r="H211" i="3" s="1"/>
  <c r="G212" i="3"/>
  <c r="G213" i="3"/>
  <c r="G214" i="3"/>
  <c r="G215" i="3"/>
  <c r="G216" i="3"/>
  <c r="G217" i="3"/>
  <c r="G218" i="3"/>
  <c r="H218" i="3" s="1"/>
  <c r="G219" i="3"/>
  <c r="H219" i="3" s="1"/>
  <c r="G220" i="3"/>
  <c r="G221" i="3"/>
  <c r="G222" i="3"/>
  <c r="G223" i="3"/>
  <c r="G224" i="3"/>
  <c r="G225" i="3"/>
  <c r="G226" i="3"/>
  <c r="H226" i="3" s="1"/>
  <c r="G227" i="3"/>
  <c r="H227" i="3" s="1"/>
  <c r="G228" i="3"/>
  <c r="G229" i="3"/>
  <c r="G230" i="3"/>
  <c r="G231" i="3"/>
  <c r="G232" i="3"/>
  <c r="G233" i="3"/>
  <c r="G234" i="3"/>
  <c r="H234" i="3" s="1"/>
  <c r="G235" i="3"/>
  <c r="H235" i="3" s="1"/>
  <c r="G236" i="3"/>
  <c r="G237" i="3"/>
  <c r="G238" i="3"/>
  <c r="G239" i="3"/>
  <c r="G240" i="3"/>
  <c r="G241" i="3"/>
  <c r="G242" i="3"/>
  <c r="H242" i="3" s="1"/>
  <c r="G243" i="3"/>
  <c r="H243" i="3" s="1"/>
  <c r="G244" i="3"/>
  <c r="G245" i="3"/>
  <c r="G246" i="3"/>
  <c r="G247" i="3"/>
  <c r="G248" i="3"/>
  <c r="G249" i="3"/>
  <c r="G250" i="3"/>
  <c r="H250" i="3" s="1"/>
  <c r="G251" i="3"/>
  <c r="H251" i="3" s="1"/>
  <c r="G252" i="3"/>
  <c r="G253" i="3"/>
  <c r="G254" i="3"/>
  <c r="G255" i="3"/>
  <c r="G256" i="3"/>
  <c r="G257" i="3"/>
  <c r="G258" i="3"/>
  <c r="H258" i="3" s="1"/>
  <c r="G259" i="3"/>
  <c r="H259" i="3" s="1"/>
  <c r="G260" i="3"/>
  <c r="G261" i="3"/>
  <c r="G262" i="3"/>
  <c r="G263" i="3"/>
  <c r="G264" i="3"/>
  <c r="G265" i="3"/>
  <c r="G266" i="3"/>
  <c r="H266" i="3" s="1"/>
  <c r="G267" i="3"/>
  <c r="H267" i="3" s="1"/>
  <c r="G268" i="3"/>
  <c r="G269" i="3"/>
  <c r="G270" i="3"/>
  <c r="G271" i="3"/>
  <c r="G272" i="3"/>
  <c r="G273" i="3"/>
  <c r="G274" i="3"/>
  <c r="H274" i="3" s="1"/>
  <c r="G275" i="3"/>
  <c r="H275" i="3" s="1"/>
  <c r="G276" i="3"/>
  <c r="G277" i="3"/>
  <c r="G278" i="3"/>
  <c r="G279" i="3"/>
  <c r="G280" i="3"/>
  <c r="G281" i="3"/>
  <c r="G282" i="3"/>
  <c r="H282" i="3" s="1"/>
  <c r="G283" i="3"/>
  <c r="H283" i="3" s="1"/>
  <c r="G284" i="3"/>
  <c r="G285" i="3"/>
  <c r="G286" i="3"/>
  <c r="G287" i="3"/>
  <c r="G288" i="3"/>
  <c r="G289" i="3"/>
  <c r="H289" i="3" s="1"/>
  <c r="G290" i="3"/>
  <c r="H290" i="3" s="1"/>
  <c r="G291" i="3"/>
  <c r="H291" i="3" s="1"/>
  <c r="G292" i="3"/>
  <c r="G293" i="3"/>
  <c r="G294" i="3"/>
  <c r="G295" i="3"/>
  <c r="G296" i="3"/>
  <c r="G297" i="3"/>
  <c r="G298" i="3"/>
  <c r="H298" i="3" s="1"/>
  <c r="G299" i="3"/>
  <c r="H299" i="3" s="1"/>
  <c r="G300" i="3"/>
  <c r="G301" i="3"/>
  <c r="G302" i="3"/>
  <c r="G303" i="3"/>
  <c r="G304" i="3"/>
  <c r="G305" i="3"/>
  <c r="H305" i="3" s="1"/>
  <c r="G306" i="3"/>
  <c r="H306" i="3" s="1"/>
  <c r="G307" i="3"/>
  <c r="H307" i="3" s="1"/>
  <c r="G308" i="3"/>
  <c r="G309" i="3"/>
  <c r="G310" i="3"/>
  <c r="G311" i="3"/>
  <c r="G312" i="3"/>
  <c r="G313" i="3"/>
  <c r="G314" i="3"/>
  <c r="H314" i="3" s="1"/>
  <c r="G315" i="3"/>
  <c r="H315" i="3" s="1"/>
  <c r="G316" i="3"/>
  <c r="G317" i="3"/>
  <c r="G318" i="3"/>
  <c r="G319" i="3"/>
  <c r="G320" i="3"/>
  <c r="G321" i="3"/>
  <c r="H321" i="3" s="1"/>
  <c r="G322" i="3"/>
  <c r="H322" i="3" s="1"/>
  <c r="G323" i="3"/>
  <c r="H323" i="3" s="1"/>
  <c r="G324" i="3"/>
  <c r="G325" i="3"/>
  <c r="G326" i="3"/>
  <c r="G327" i="3"/>
  <c r="G328" i="3"/>
  <c r="G329" i="3"/>
  <c r="G330" i="3"/>
  <c r="H330" i="3" s="1"/>
  <c r="G331" i="3"/>
  <c r="H331" i="3" s="1"/>
  <c r="G332" i="3"/>
  <c r="G333" i="3"/>
  <c r="G334" i="3"/>
  <c r="G335" i="3"/>
  <c r="G336" i="3"/>
  <c r="G337" i="3"/>
  <c r="H337" i="3" s="1"/>
  <c r="G338" i="3"/>
  <c r="H338" i="3" s="1"/>
  <c r="G339" i="3"/>
  <c r="H339" i="3" s="1"/>
  <c r="G340" i="3"/>
  <c r="G341" i="3"/>
  <c r="G342" i="3"/>
  <c r="G343" i="3"/>
  <c r="G344" i="3"/>
  <c r="G345" i="3"/>
  <c r="G346" i="3"/>
  <c r="H346" i="3" s="1"/>
  <c r="G347" i="3"/>
  <c r="H347" i="3" s="1"/>
  <c r="G348" i="3"/>
  <c r="G349" i="3"/>
  <c r="G350" i="3"/>
  <c r="G351" i="3"/>
  <c r="G352" i="3"/>
  <c r="G353" i="3"/>
  <c r="H353" i="3" s="1"/>
  <c r="G354" i="3"/>
  <c r="H354" i="3" s="1"/>
  <c r="G355" i="3"/>
  <c r="H355" i="3" s="1"/>
  <c r="G356" i="3"/>
  <c r="G357" i="3"/>
  <c r="G358" i="3"/>
  <c r="G359" i="3"/>
  <c r="G360" i="3"/>
  <c r="G361" i="3"/>
  <c r="G362" i="3"/>
  <c r="H362" i="3" s="1"/>
  <c r="G363" i="3"/>
  <c r="H363" i="3" s="1"/>
  <c r="G364" i="3"/>
  <c r="G365" i="3"/>
  <c r="G366" i="3"/>
  <c r="G367" i="3"/>
  <c r="H367" i="3" s="1"/>
  <c r="G2" i="3"/>
  <c r="F368" i="3"/>
  <c r="F369" i="3" s="1"/>
  <c r="C368" i="3"/>
  <c r="C369" i="3" s="1"/>
  <c r="E368" i="3"/>
  <c r="E369" i="3" s="1"/>
  <c r="B368" i="3"/>
  <c r="H366" i="3"/>
  <c r="H365" i="3"/>
  <c r="H364" i="3"/>
  <c r="H361" i="3"/>
  <c r="H360" i="3"/>
  <c r="H359" i="3"/>
  <c r="H358" i="3"/>
  <c r="H357" i="3"/>
  <c r="H356" i="3"/>
  <c r="H352" i="3"/>
  <c r="H351" i="3"/>
  <c r="H350" i="3"/>
  <c r="H349" i="3"/>
  <c r="H348" i="3"/>
  <c r="H345" i="3"/>
  <c r="H344" i="3"/>
  <c r="H343" i="3"/>
  <c r="H342" i="3"/>
  <c r="H341" i="3"/>
  <c r="H340" i="3"/>
  <c r="H336" i="3"/>
  <c r="H335" i="3"/>
  <c r="H334" i="3"/>
  <c r="H333" i="3"/>
  <c r="H332" i="3"/>
  <c r="H329" i="3"/>
  <c r="H328" i="3"/>
  <c r="H327" i="3"/>
  <c r="H326" i="3"/>
  <c r="H325" i="3"/>
  <c r="H324" i="3"/>
  <c r="H320" i="3"/>
  <c r="H319" i="3"/>
  <c r="H318" i="3"/>
  <c r="H317" i="3"/>
  <c r="H316" i="3"/>
  <c r="H313" i="3"/>
  <c r="H312" i="3"/>
  <c r="H311" i="3"/>
  <c r="H310" i="3"/>
  <c r="H309" i="3"/>
  <c r="H308" i="3"/>
  <c r="H304" i="3"/>
  <c r="H303" i="3"/>
  <c r="H302" i="3"/>
  <c r="H301" i="3"/>
  <c r="H300" i="3"/>
  <c r="H297" i="3"/>
  <c r="H296" i="3"/>
  <c r="H295" i="3"/>
  <c r="H294" i="3"/>
  <c r="H293" i="3"/>
  <c r="H292" i="3"/>
  <c r="H288" i="3"/>
  <c r="H287" i="3"/>
  <c r="H286" i="3"/>
  <c r="H285" i="3"/>
  <c r="H284" i="3"/>
  <c r="H281" i="3"/>
  <c r="H280" i="3"/>
  <c r="H279" i="3"/>
  <c r="H278" i="3"/>
  <c r="H277" i="3"/>
  <c r="H276" i="3"/>
  <c r="H273" i="3"/>
  <c r="H272" i="3"/>
  <c r="H271" i="3"/>
  <c r="H270" i="3"/>
  <c r="H269" i="3"/>
  <c r="H268" i="3"/>
  <c r="H265" i="3"/>
  <c r="H264" i="3"/>
  <c r="H263" i="3"/>
  <c r="H262" i="3"/>
  <c r="H261" i="3"/>
  <c r="H260" i="3"/>
  <c r="H257" i="3"/>
  <c r="H256" i="3"/>
  <c r="H255" i="3"/>
  <c r="H254" i="3"/>
  <c r="H253" i="3"/>
  <c r="H252" i="3"/>
  <c r="H249" i="3"/>
  <c r="H248" i="3"/>
  <c r="H247" i="3"/>
  <c r="H246" i="3"/>
  <c r="H245" i="3"/>
  <c r="H244" i="3"/>
  <c r="H241" i="3"/>
  <c r="H240" i="3"/>
  <c r="H239" i="3"/>
  <c r="H238" i="3"/>
  <c r="H237" i="3"/>
  <c r="H236" i="3"/>
  <c r="H233" i="3"/>
  <c r="H232" i="3"/>
  <c r="H231" i="3"/>
  <c r="H230" i="3"/>
  <c r="H229" i="3"/>
  <c r="H228" i="3"/>
  <c r="H225" i="3"/>
  <c r="H224" i="3"/>
  <c r="H223" i="3"/>
  <c r="H222" i="3"/>
  <c r="H221" i="3"/>
  <c r="H220" i="3"/>
  <c r="H217" i="3"/>
  <c r="H216" i="3"/>
  <c r="H215" i="3"/>
  <c r="H214" i="3"/>
  <c r="H213" i="3"/>
  <c r="H212" i="3"/>
  <c r="H209" i="3"/>
  <c r="H208" i="3"/>
  <c r="H207" i="3"/>
  <c r="H206" i="3"/>
  <c r="H205" i="3"/>
  <c r="H204" i="3"/>
  <c r="H201" i="3"/>
  <c r="H200" i="3"/>
  <c r="H199" i="3"/>
  <c r="H198" i="3"/>
  <c r="H197" i="3"/>
  <c r="H196" i="3"/>
  <c r="H193" i="3"/>
  <c r="H192" i="3"/>
  <c r="H191" i="3"/>
  <c r="H190" i="3"/>
  <c r="H189" i="3"/>
  <c r="H188" i="3"/>
  <c r="H185" i="3"/>
  <c r="H184" i="3"/>
  <c r="H183" i="3"/>
  <c r="H182" i="3"/>
  <c r="H181" i="3"/>
  <c r="H180" i="3"/>
  <c r="H177" i="3"/>
  <c r="H176" i="3"/>
  <c r="H175" i="3"/>
  <c r="H174" i="3"/>
  <c r="H173" i="3"/>
  <c r="H172" i="3"/>
  <c r="H169" i="3"/>
  <c r="H168" i="3"/>
  <c r="H167" i="3"/>
  <c r="H166" i="3"/>
  <c r="H165" i="3"/>
  <c r="H164" i="3"/>
  <c r="H161" i="3"/>
  <c r="H160" i="3"/>
  <c r="H159" i="3"/>
  <c r="H158" i="3"/>
  <c r="H157" i="3"/>
  <c r="H156" i="3"/>
  <c r="H153" i="3"/>
  <c r="H152" i="3"/>
  <c r="H151" i="3"/>
  <c r="H150" i="3"/>
  <c r="H149" i="3"/>
  <c r="H148" i="3"/>
  <c r="H145" i="3"/>
  <c r="H144" i="3"/>
  <c r="H143" i="3"/>
  <c r="H142" i="3"/>
  <c r="H141" i="3"/>
  <c r="H140" i="3"/>
  <c r="H137" i="3"/>
  <c r="H136" i="3"/>
  <c r="H135" i="3"/>
  <c r="H134" i="3"/>
  <c r="H133" i="3"/>
  <c r="H132" i="3"/>
  <c r="H129" i="3"/>
  <c r="H128" i="3"/>
  <c r="H127" i="3"/>
  <c r="H126" i="3"/>
  <c r="H125" i="3"/>
  <c r="H124" i="3"/>
  <c r="H121" i="3"/>
  <c r="H120" i="3"/>
  <c r="H119" i="3"/>
  <c r="H118" i="3"/>
  <c r="H117" i="3"/>
  <c r="H116" i="3"/>
  <c r="H113" i="3"/>
  <c r="H112" i="3"/>
  <c r="H111" i="3"/>
  <c r="H110" i="3"/>
  <c r="H109" i="3"/>
  <c r="H108" i="3"/>
  <c r="H105" i="3"/>
  <c r="H104" i="3"/>
  <c r="H103" i="3"/>
  <c r="H102" i="3"/>
  <c r="H101" i="3"/>
  <c r="H100" i="3"/>
  <c r="H97" i="3"/>
  <c r="H96" i="3"/>
  <c r="H95" i="3"/>
  <c r="H94" i="3"/>
  <c r="H93" i="3"/>
  <c r="H92" i="3"/>
  <c r="H89" i="3"/>
  <c r="H88" i="3"/>
  <c r="H87" i="3"/>
  <c r="H86" i="3"/>
  <c r="H85" i="3"/>
  <c r="H84" i="3"/>
  <c r="H81" i="3"/>
  <c r="H80" i="3"/>
  <c r="H79" i="3"/>
  <c r="H78" i="3"/>
  <c r="H77" i="3"/>
  <c r="H76" i="3"/>
  <c r="H73" i="3"/>
  <c r="H72" i="3"/>
  <c r="H71" i="3"/>
  <c r="H70" i="3"/>
  <c r="H69" i="3"/>
  <c r="H68" i="3"/>
  <c r="H65" i="3"/>
  <c r="H64" i="3"/>
  <c r="H63" i="3"/>
  <c r="H62" i="3"/>
  <c r="H61" i="3"/>
  <c r="H60" i="3"/>
  <c r="H57" i="3"/>
  <c r="H56" i="3"/>
  <c r="H55" i="3"/>
  <c r="H54" i="3"/>
  <c r="H53" i="3"/>
  <c r="H52" i="3"/>
  <c r="H49" i="3"/>
  <c r="H48" i="3"/>
  <c r="H47" i="3"/>
  <c r="H46" i="3"/>
  <c r="H45" i="3"/>
  <c r="H44" i="3"/>
  <c r="H41" i="3"/>
  <c r="H40" i="3"/>
  <c r="H39" i="3"/>
  <c r="H38" i="3"/>
  <c r="H37" i="3"/>
  <c r="H36" i="3"/>
  <c r="H33" i="3"/>
  <c r="H32" i="3"/>
  <c r="H31" i="3"/>
  <c r="H30" i="3"/>
  <c r="H29" i="3"/>
  <c r="H28" i="3"/>
  <c r="H25" i="3"/>
  <c r="H24" i="3"/>
  <c r="H23" i="3"/>
  <c r="H22" i="3"/>
  <c r="H21" i="3"/>
  <c r="H20" i="3"/>
  <c r="H17" i="3"/>
  <c r="H16" i="3"/>
  <c r="H15" i="3"/>
  <c r="H14" i="3"/>
  <c r="H13" i="3"/>
  <c r="H12" i="3"/>
  <c r="H9" i="3"/>
  <c r="H8" i="3"/>
  <c r="H7" i="3"/>
  <c r="H6" i="3"/>
  <c r="H5" i="3"/>
  <c r="H4" i="3"/>
  <c r="H2" i="3"/>
  <c r="K361" i="3" l="1"/>
  <c r="N361" i="3" s="1"/>
  <c r="K235" i="3"/>
  <c r="N5" i="3"/>
  <c r="M5" i="3"/>
  <c r="N363" i="3"/>
  <c r="M363" i="3"/>
  <c r="N355" i="3"/>
  <c r="M355" i="3"/>
  <c r="N347" i="3"/>
  <c r="M347" i="3"/>
  <c r="N339" i="3"/>
  <c r="M339" i="3"/>
  <c r="N331" i="3"/>
  <c r="M331" i="3"/>
  <c r="N323" i="3"/>
  <c r="M323" i="3"/>
  <c r="N315" i="3"/>
  <c r="M315" i="3"/>
  <c r="M307" i="3"/>
  <c r="N307" i="3"/>
  <c r="M299" i="3"/>
  <c r="N299" i="3"/>
  <c r="M291" i="3"/>
  <c r="N291" i="3"/>
  <c r="M283" i="3"/>
  <c r="N283" i="3"/>
  <c r="M275" i="3"/>
  <c r="N275" i="3"/>
  <c r="M267" i="3"/>
  <c r="N267" i="3"/>
  <c r="M259" i="3"/>
  <c r="N259" i="3"/>
  <c r="M251" i="3"/>
  <c r="N251" i="3"/>
  <c r="M243" i="3"/>
  <c r="N243" i="3"/>
  <c r="M234" i="3"/>
  <c r="N234" i="3"/>
  <c r="M226" i="3"/>
  <c r="N226" i="3"/>
  <c r="M218" i="3"/>
  <c r="N218" i="3"/>
  <c r="M210" i="3"/>
  <c r="N210" i="3"/>
  <c r="M202" i="3"/>
  <c r="N202" i="3"/>
  <c r="M194" i="3"/>
  <c r="N194" i="3"/>
  <c r="M186" i="3"/>
  <c r="N186" i="3"/>
  <c r="M178" i="3"/>
  <c r="N178" i="3"/>
  <c r="M170" i="3"/>
  <c r="N170" i="3"/>
  <c r="M162" i="3"/>
  <c r="N162" i="3"/>
  <c r="M154" i="3"/>
  <c r="N154" i="3"/>
  <c r="M146" i="3"/>
  <c r="N146" i="3"/>
  <c r="M138" i="3"/>
  <c r="N138" i="3"/>
  <c r="M130" i="3"/>
  <c r="N130" i="3"/>
  <c r="M122" i="3"/>
  <c r="N122" i="3"/>
  <c r="M114" i="3"/>
  <c r="N114" i="3"/>
  <c r="M106" i="3"/>
  <c r="N106" i="3"/>
  <c r="M98" i="3"/>
  <c r="N98" i="3"/>
  <c r="M90" i="3"/>
  <c r="N90" i="3"/>
  <c r="M82" i="3"/>
  <c r="N82" i="3"/>
  <c r="M74" i="3"/>
  <c r="N74" i="3"/>
  <c r="M66" i="3"/>
  <c r="N66" i="3"/>
  <c r="M58" i="3"/>
  <c r="N58" i="3"/>
  <c r="M50" i="3"/>
  <c r="N50" i="3"/>
  <c r="M42" i="3"/>
  <c r="N42" i="3"/>
  <c r="M34" i="3"/>
  <c r="N34" i="3"/>
  <c r="M26" i="3"/>
  <c r="N26" i="3"/>
  <c r="M18" i="3"/>
  <c r="N18" i="3"/>
  <c r="M10" i="3"/>
  <c r="N10" i="3"/>
  <c r="M235" i="3"/>
  <c r="N235" i="3"/>
  <c r="M4" i="3"/>
  <c r="N4" i="3"/>
  <c r="N362" i="3"/>
  <c r="M362" i="3"/>
  <c r="N354" i="3"/>
  <c r="M354" i="3"/>
  <c r="N346" i="3"/>
  <c r="M346" i="3"/>
  <c r="N338" i="3"/>
  <c r="M338" i="3"/>
  <c r="N330" i="3"/>
  <c r="M330" i="3"/>
  <c r="N322" i="3"/>
  <c r="M322" i="3"/>
  <c r="N314" i="3"/>
  <c r="M314" i="3"/>
  <c r="M306" i="3"/>
  <c r="N306" i="3"/>
  <c r="M298" i="3"/>
  <c r="N298" i="3"/>
  <c r="M290" i="3"/>
  <c r="N290" i="3"/>
  <c r="M282" i="3"/>
  <c r="N282" i="3"/>
  <c r="M274" i="3"/>
  <c r="N274" i="3"/>
  <c r="M266" i="3"/>
  <c r="N266" i="3"/>
  <c r="M258" i="3"/>
  <c r="N258" i="3"/>
  <c r="M250" i="3"/>
  <c r="N250" i="3"/>
  <c r="M242" i="3"/>
  <c r="N242" i="3"/>
  <c r="M3" i="3"/>
  <c r="N3" i="3"/>
  <c r="M232" i="3"/>
  <c r="N232" i="3"/>
  <c r="M224" i="3"/>
  <c r="N224" i="3"/>
  <c r="M216" i="3"/>
  <c r="N216" i="3"/>
  <c r="M208" i="3"/>
  <c r="N208" i="3"/>
  <c r="M200" i="3"/>
  <c r="N200" i="3"/>
  <c r="M192" i="3"/>
  <c r="N192" i="3"/>
  <c r="M184" i="3"/>
  <c r="N184" i="3"/>
  <c r="M176" i="3"/>
  <c r="N176" i="3"/>
  <c r="M168" i="3"/>
  <c r="N168" i="3"/>
  <c r="M160" i="3"/>
  <c r="N160" i="3"/>
  <c r="M152" i="3"/>
  <c r="N152" i="3"/>
  <c r="M144" i="3"/>
  <c r="N144" i="3"/>
  <c r="M136" i="3"/>
  <c r="N136" i="3"/>
  <c r="M128" i="3"/>
  <c r="N128" i="3"/>
  <c r="M120" i="3"/>
  <c r="N120" i="3"/>
  <c r="M112" i="3"/>
  <c r="N112" i="3"/>
  <c r="M104" i="3"/>
  <c r="N104" i="3"/>
  <c r="M96" i="3"/>
  <c r="N96" i="3"/>
  <c r="M88" i="3"/>
  <c r="N88" i="3"/>
  <c r="M80" i="3"/>
  <c r="N80" i="3"/>
  <c r="M72" i="3"/>
  <c r="N72" i="3"/>
  <c r="M64" i="3"/>
  <c r="N64" i="3"/>
  <c r="M56" i="3"/>
  <c r="N56" i="3"/>
  <c r="M48" i="3"/>
  <c r="N48" i="3"/>
  <c r="M40" i="3"/>
  <c r="N40" i="3"/>
  <c r="M32" i="3"/>
  <c r="N32" i="3"/>
  <c r="M24" i="3"/>
  <c r="N24" i="3"/>
  <c r="M16" i="3"/>
  <c r="N16" i="3"/>
  <c r="M8" i="3"/>
  <c r="N8" i="3"/>
  <c r="N2" i="3"/>
  <c r="M2" i="3"/>
  <c r="N360" i="3"/>
  <c r="M360" i="3"/>
  <c r="N352" i="3"/>
  <c r="M352" i="3"/>
  <c r="N344" i="3"/>
  <c r="M344" i="3"/>
  <c r="N336" i="3"/>
  <c r="M336" i="3"/>
  <c r="N328" i="3"/>
  <c r="M328" i="3"/>
  <c r="N320" i="3"/>
  <c r="M320" i="3"/>
  <c r="N312" i="3"/>
  <c r="M312" i="3"/>
  <c r="M304" i="3"/>
  <c r="N304" i="3"/>
  <c r="M296" i="3"/>
  <c r="N296" i="3"/>
  <c r="M288" i="3"/>
  <c r="N288" i="3"/>
  <c r="M280" i="3"/>
  <c r="N280" i="3"/>
  <c r="M272" i="3"/>
  <c r="N272" i="3"/>
  <c r="M264" i="3"/>
  <c r="N264" i="3"/>
  <c r="M256" i="3"/>
  <c r="N256" i="3"/>
  <c r="M248" i="3"/>
  <c r="N248" i="3"/>
  <c r="M240" i="3"/>
  <c r="N240" i="3"/>
  <c r="N231" i="3"/>
  <c r="M231" i="3"/>
  <c r="N223" i="3"/>
  <c r="M223" i="3"/>
  <c r="N215" i="3"/>
  <c r="M215" i="3"/>
  <c r="N207" i="3"/>
  <c r="M207" i="3"/>
  <c r="N199" i="3"/>
  <c r="M199" i="3"/>
  <c r="N191" i="3"/>
  <c r="M191" i="3"/>
  <c r="N183" i="3"/>
  <c r="M183" i="3"/>
  <c r="N175" i="3"/>
  <c r="M175" i="3"/>
  <c r="N167" i="3"/>
  <c r="M167" i="3"/>
  <c r="N159" i="3"/>
  <c r="M159" i="3"/>
  <c r="N151" i="3"/>
  <c r="M151" i="3"/>
  <c r="N143" i="3"/>
  <c r="M143" i="3"/>
  <c r="N135" i="3"/>
  <c r="M135" i="3"/>
  <c r="N127" i="3"/>
  <c r="M127" i="3"/>
  <c r="N119" i="3"/>
  <c r="M119" i="3"/>
  <c r="N111" i="3"/>
  <c r="M111" i="3"/>
  <c r="N103" i="3"/>
  <c r="M103" i="3"/>
  <c r="N95" i="3"/>
  <c r="M95" i="3"/>
  <c r="N87" i="3"/>
  <c r="M87" i="3"/>
  <c r="N79" i="3"/>
  <c r="M79" i="3"/>
  <c r="N71" i="3"/>
  <c r="M71" i="3"/>
  <c r="N63" i="3"/>
  <c r="M63" i="3"/>
  <c r="N55" i="3"/>
  <c r="M55" i="3"/>
  <c r="N47" i="3"/>
  <c r="M47" i="3"/>
  <c r="N39" i="3"/>
  <c r="M39" i="3"/>
  <c r="N31" i="3"/>
  <c r="M31" i="3"/>
  <c r="N23" i="3"/>
  <c r="M23" i="3"/>
  <c r="N15" i="3"/>
  <c r="M15" i="3"/>
  <c r="N367" i="3"/>
  <c r="M367" i="3"/>
  <c r="N359" i="3"/>
  <c r="M359" i="3"/>
  <c r="N351" i="3"/>
  <c r="M351" i="3"/>
  <c r="N343" i="3"/>
  <c r="M343" i="3"/>
  <c r="N335" i="3"/>
  <c r="M335" i="3"/>
  <c r="N327" i="3"/>
  <c r="M327" i="3"/>
  <c r="N319" i="3"/>
  <c r="M319" i="3"/>
  <c r="N311" i="3"/>
  <c r="M311" i="3"/>
  <c r="N303" i="3"/>
  <c r="M303" i="3"/>
  <c r="N295" i="3"/>
  <c r="M295" i="3"/>
  <c r="N287" i="3"/>
  <c r="M287" i="3"/>
  <c r="N279" i="3"/>
  <c r="M279" i="3"/>
  <c r="N271" i="3"/>
  <c r="M271" i="3"/>
  <c r="N263" i="3"/>
  <c r="M263" i="3"/>
  <c r="N255" i="3"/>
  <c r="M255" i="3"/>
  <c r="N247" i="3"/>
  <c r="M247" i="3"/>
  <c r="N239" i="3"/>
  <c r="M239" i="3"/>
  <c r="N230" i="3"/>
  <c r="M230" i="3"/>
  <c r="N222" i="3"/>
  <c r="M222" i="3"/>
  <c r="N214" i="3"/>
  <c r="M214" i="3"/>
  <c r="N206" i="3"/>
  <c r="M206" i="3"/>
  <c r="N198" i="3"/>
  <c r="M198" i="3"/>
  <c r="N190" i="3"/>
  <c r="M190" i="3"/>
  <c r="N182" i="3"/>
  <c r="M182" i="3"/>
  <c r="N174" i="3"/>
  <c r="M174" i="3"/>
  <c r="N166" i="3"/>
  <c r="M166" i="3"/>
  <c r="N158" i="3"/>
  <c r="M158" i="3"/>
  <c r="N150" i="3"/>
  <c r="M150" i="3"/>
  <c r="N142" i="3"/>
  <c r="M142" i="3"/>
  <c r="N134" i="3"/>
  <c r="M134" i="3"/>
  <c r="N126" i="3"/>
  <c r="M126" i="3"/>
  <c r="N118" i="3"/>
  <c r="M118" i="3"/>
  <c r="N110" i="3"/>
  <c r="M110" i="3"/>
  <c r="N102" i="3"/>
  <c r="M102" i="3"/>
  <c r="N94" i="3"/>
  <c r="M94" i="3"/>
  <c r="N86" i="3"/>
  <c r="M86" i="3"/>
  <c r="N78" i="3"/>
  <c r="M78" i="3"/>
  <c r="N70" i="3"/>
  <c r="M70" i="3"/>
  <c r="N62" i="3"/>
  <c r="M62" i="3"/>
  <c r="N54" i="3"/>
  <c r="M54" i="3"/>
  <c r="N46" i="3"/>
  <c r="M46" i="3"/>
  <c r="N38" i="3"/>
  <c r="M38" i="3"/>
  <c r="N30" i="3"/>
  <c r="M30" i="3"/>
  <c r="N22" i="3"/>
  <c r="M22" i="3"/>
  <c r="N14" i="3"/>
  <c r="M14" i="3"/>
  <c r="N366" i="3"/>
  <c r="M366" i="3"/>
  <c r="N358" i="3"/>
  <c r="M358" i="3"/>
  <c r="N350" i="3"/>
  <c r="M350" i="3"/>
  <c r="N342" i="3"/>
  <c r="M342" i="3"/>
  <c r="N334" i="3"/>
  <c r="M334" i="3"/>
  <c r="N326" i="3"/>
  <c r="M326" i="3"/>
  <c r="N318" i="3"/>
  <c r="M318" i="3"/>
  <c r="N310" i="3"/>
  <c r="M310" i="3"/>
  <c r="N302" i="3"/>
  <c r="M302" i="3"/>
  <c r="N294" i="3"/>
  <c r="M294" i="3"/>
  <c r="N286" i="3"/>
  <c r="M286" i="3"/>
  <c r="N278" i="3"/>
  <c r="M278" i="3"/>
  <c r="N270" i="3"/>
  <c r="M270" i="3"/>
  <c r="N262" i="3"/>
  <c r="M262" i="3"/>
  <c r="N254" i="3"/>
  <c r="M254" i="3"/>
  <c r="N246" i="3"/>
  <c r="M246" i="3"/>
  <c r="N238" i="3"/>
  <c r="M238" i="3"/>
  <c r="N229" i="3"/>
  <c r="M229" i="3"/>
  <c r="N221" i="3"/>
  <c r="M221" i="3"/>
  <c r="N213" i="3"/>
  <c r="M213" i="3"/>
  <c r="N205" i="3"/>
  <c r="M205" i="3"/>
  <c r="N197" i="3"/>
  <c r="M197" i="3"/>
  <c r="N189" i="3"/>
  <c r="M189" i="3"/>
  <c r="N181" i="3"/>
  <c r="M181" i="3"/>
  <c r="N173" i="3"/>
  <c r="M173" i="3"/>
  <c r="N165" i="3"/>
  <c r="M165" i="3"/>
  <c r="N157" i="3"/>
  <c r="M157" i="3"/>
  <c r="N149" i="3"/>
  <c r="M149" i="3"/>
  <c r="N141" i="3"/>
  <c r="M141" i="3"/>
  <c r="N133" i="3"/>
  <c r="M133" i="3"/>
  <c r="N125" i="3"/>
  <c r="M125" i="3"/>
  <c r="N117" i="3"/>
  <c r="M117" i="3"/>
  <c r="N109" i="3"/>
  <c r="M109" i="3"/>
  <c r="N101" i="3"/>
  <c r="M101" i="3"/>
  <c r="N93" i="3"/>
  <c r="M93" i="3"/>
  <c r="N85" i="3"/>
  <c r="M85" i="3"/>
  <c r="N77" i="3"/>
  <c r="M77" i="3"/>
  <c r="N69" i="3"/>
  <c r="M69" i="3"/>
  <c r="N61" i="3"/>
  <c r="M61" i="3"/>
  <c r="N53" i="3"/>
  <c r="M53" i="3"/>
  <c r="N45" i="3"/>
  <c r="M45" i="3"/>
  <c r="N37" i="3"/>
  <c r="M37" i="3"/>
  <c r="N29" i="3"/>
  <c r="M29" i="3"/>
  <c r="N21" i="3"/>
  <c r="M21" i="3"/>
  <c r="N13" i="3"/>
  <c r="M13" i="3"/>
  <c r="N365" i="3"/>
  <c r="M365" i="3"/>
  <c r="N357" i="3"/>
  <c r="M357" i="3"/>
  <c r="N349" i="3"/>
  <c r="M349" i="3"/>
  <c r="N341" i="3"/>
  <c r="M341" i="3"/>
  <c r="N333" i="3"/>
  <c r="M333" i="3"/>
  <c r="N325" i="3"/>
  <c r="M325" i="3"/>
  <c r="N317" i="3"/>
  <c r="M317" i="3"/>
  <c r="N309" i="3"/>
  <c r="M309" i="3"/>
  <c r="N301" i="3"/>
  <c r="M301" i="3"/>
  <c r="N293" i="3"/>
  <c r="M293" i="3"/>
  <c r="N285" i="3"/>
  <c r="M285" i="3"/>
  <c r="N277" i="3"/>
  <c r="M277" i="3"/>
  <c r="N269" i="3"/>
  <c r="M269" i="3"/>
  <c r="N261" i="3"/>
  <c r="M261" i="3"/>
  <c r="N253" i="3"/>
  <c r="M253" i="3"/>
  <c r="N245" i="3"/>
  <c r="M245" i="3"/>
  <c r="N237" i="3"/>
  <c r="M237" i="3"/>
  <c r="M228" i="3"/>
  <c r="N228" i="3"/>
  <c r="M220" i="3"/>
  <c r="N220" i="3"/>
  <c r="M212" i="3"/>
  <c r="N212" i="3"/>
  <c r="M204" i="3"/>
  <c r="N204" i="3"/>
  <c r="M196" i="3"/>
  <c r="N196" i="3"/>
  <c r="M188" i="3"/>
  <c r="N188" i="3"/>
  <c r="M180" i="3"/>
  <c r="N180" i="3"/>
  <c r="M172" i="3"/>
  <c r="N172" i="3"/>
  <c r="M164" i="3"/>
  <c r="N164" i="3"/>
  <c r="M156" i="3"/>
  <c r="N156" i="3"/>
  <c r="M148" i="3"/>
  <c r="N148" i="3"/>
  <c r="M140" i="3"/>
  <c r="N140" i="3"/>
  <c r="M132" i="3"/>
  <c r="N132" i="3"/>
  <c r="M124" i="3"/>
  <c r="N124" i="3"/>
  <c r="M116" i="3"/>
  <c r="N116" i="3"/>
  <c r="M108" i="3"/>
  <c r="N108" i="3"/>
  <c r="M100" i="3"/>
  <c r="N100" i="3"/>
  <c r="M92" i="3"/>
  <c r="N92" i="3"/>
  <c r="M84" i="3"/>
  <c r="N84" i="3"/>
  <c r="M76" i="3"/>
  <c r="N76" i="3"/>
  <c r="M68" i="3"/>
  <c r="N68" i="3"/>
  <c r="M60" i="3"/>
  <c r="N60" i="3"/>
  <c r="M52" i="3"/>
  <c r="N52" i="3"/>
  <c r="M44" i="3"/>
  <c r="N44" i="3"/>
  <c r="M36" i="3"/>
  <c r="N36" i="3"/>
  <c r="M28" i="3"/>
  <c r="N28" i="3"/>
  <c r="M20" i="3"/>
  <c r="N20" i="3"/>
  <c r="M12" i="3"/>
  <c r="N12" i="3"/>
  <c r="N6" i="3"/>
  <c r="M6" i="3"/>
  <c r="M364" i="3"/>
  <c r="N364" i="3"/>
  <c r="M356" i="3"/>
  <c r="N356" i="3"/>
  <c r="M348" i="3"/>
  <c r="N348" i="3"/>
  <c r="M340" i="3"/>
  <c r="N340" i="3"/>
  <c r="N332" i="3"/>
  <c r="M332" i="3"/>
  <c r="N324" i="3"/>
  <c r="M324" i="3"/>
  <c r="M316" i="3"/>
  <c r="N316" i="3"/>
  <c r="M308" i="3"/>
  <c r="N308" i="3"/>
  <c r="M300" i="3"/>
  <c r="N300" i="3"/>
  <c r="M292" i="3"/>
  <c r="N292" i="3"/>
  <c r="M284" i="3"/>
  <c r="N284" i="3"/>
  <c r="M276" i="3"/>
  <c r="N276" i="3"/>
  <c r="M268" i="3"/>
  <c r="N268" i="3"/>
  <c r="M260" i="3"/>
  <c r="N260" i="3"/>
  <c r="M252" i="3"/>
  <c r="N252" i="3"/>
  <c r="M244" i="3"/>
  <c r="N244" i="3"/>
  <c r="M236" i="3"/>
  <c r="N236" i="3"/>
  <c r="M227" i="3"/>
  <c r="N227" i="3"/>
  <c r="M219" i="3"/>
  <c r="N219" i="3"/>
  <c r="M211" i="3"/>
  <c r="N211" i="3"/>
  <c r="M203" i="3"/>
  <c r="N203" i="3"/>
  <c r="M195" i="3"/>
  <c r="N195" i="3"/>
  <c r="M187" i="3"/>
  <c r="N187" i="3"/>
  <c r="M179" i="3"/>
  <c r="N179" i="3"/>
  <c r="M171" i="3"/>
  <c r="N171" i="3"/>
  <c r="M163" i="3"/>
  <c r="N163" i="3"/>
  <c r="M155" i="3"/>
  <c r="N155" i="3"/>
  <c r="M147" i="3"/>
  <c r="N147" i="3"/>
  <c r="M139" i="3"/>
  <c r="N139" i="3"/>
  <c r="M131" i="3"/>
  <c r="N131" i="3"/>
  <c r="M123" i="3"/>
  <c r="N123" i="3"/>
  <c r="M115" i="3"/>
  <c r="N115" i="3"/>
  <c r="M107" i="3"/>
  <c r="N107" i="3"/>
  <c r="M99" i="3"/>
  <c r="N99" i="3"/>
  <c r="M91" i="3"/>
  <c r="N91" i="3"/>
  <c r="M83" i="3"/>
  <c r="N83" i="3"/>
  <c r="M75" i="3"/>
  <c r="N75" i="3"/>
  <c r="M67" i="3"/>
  <c r="N67" i="3"/>
  <c r="M59" i="3"/>
  <c r="N59" i="3"/>
  <c r="M51" i="3"/>
  <c r="N51" i="3"/>
  <c r="M43" i="3"/>
  <c r="N43" i="3"/>
  <c r="M35" i="3"/>
  <c r="N35" i="3"/>
  <c r="M27" i="3"/>
  <c r="N27" i="3"/>
  <c r="M19" i="3"/>
  <c r="N19" i="3"/>
  <c r="M11" i="3"/>
  <c r="N11" i="3"/>
  <c r="M265" i="3"/>
  <c r="N265" i="3"/>
  <c r="M217" i="3"/>
  <c r="N217" i="3"/>
  <c r="M161" i="3"/>
  <c r="N161" i="3"/>
  <c r="M113" i="3"/>
  <c r="N113" i="3"/>
  <c r="M57" i="3"/>
  <c r="N57" i="3"/>
  <c r="M9" i="3"/>
  <c r="N9" i="3"/>
  <c r="M321" i="3"/>
  <c r="M281" i="3"/>
  <c r="N281" i="3"/>
  <c r="M225" i="3"/>
  <c r="N225" i="3"/>
  <c r="M185" i="3"/>
  <c r="N185" i="3"/>
  <c r="M153" i="3"/>
  <c r="N153" i="3"/>
  <c r="M97" i="3"/>
  <c r="N97" i="3"/>
  <c r="M49" i="3"/>
  <c r="N49" i="3"/>
  <c r="M329" i="3"/>
  <c r="L354" i="3"/>
  <c r="M297" i="3"/>
  <c r="N297" i="3"/>
  <c r="M249" i="3"/>
  <c r="N249" i="3"/>
  <c r="M201" i="3"/>
  <c r="N201" i="3"/>
  <c r="M145" i="3"/>
  <c r="N145" i="3"/>
  <c r="M81" i="3"/>
  <c r="N81" i="3"/>
  <c r="M25" i="3"/>
  <c r="N25" i="3"/>
  <c r="M337" i="3"/>
  <c r="M273" i="3"/>
  <c r="N273" i="3"/>
  <c r="M105" i="3"/>
  <c r="N105" i="3"/>
  <c r="M257" i="3"/>
  <c r="N257" i="3"/>
  <c r="M209" i="3"/>
  <c r="N209" i="3"/>
  <c r="M169" i="3"/>
  <c r="N169" i="3"/>
  <c r="M121" i="3"/>
  <c r="N121" i="3"/>
  <c r="M73" i="3"/>
  <c r="N73" i="3"/>
  <c r="M33" i="3"/>
  <c r="N33" i="3"/>
  <c r="M345" i="3"/>
  <c r="M289" i="3"/>
  <c r="N289" i="3"/>
  <c r="M233" i="3"/>
  <c r="N233" i="3"/>
  <c r="M177" i="3"/>
  <c r="N177" i="3"/>
  <c r="M129" i="3"/>
  <c r="N129" i="3"/>
  <c r="M65" i="3"/>
  <c r="N65" i="3"/>
  <c r="M17" i="3"/>
  <c r="N17" i="3"/>
  <c r="M353" i="3"/>
  <c r="M313" i="3"/>
  <c r="M305" i="3"/>
  <c r="N305" i="3"/>
  <c r="M241" i="3"/>
  <c r="N241" i="3"/>
  <c r="M193" i="3"/>
  <c r="N193" i="3"/>
  <c r="M137" i="3"/>
  <c r="N137" i="3"/>
  <c r="M89" i="3"/>
  <c r="N89" i="3"/>
  <c r="M41" i="3"/>
  <c r="N41" i="3"/>
  <c r="M361" i="3"/>
  <c r="D370" i="3"/>
  <c r="J368" i="3"/>
  <c r="J369" i="3" s="1"/>
  <c r="K7" i="3"/>
  <c r="L7" i="3" s="1"/>
  <c r="I368" i="3"/>
  <c r="F370" i="3"/>
  <c r="F371" i="3" s="1"/>
  <c r="L254" i="3"/>
  <c r="L350" i="3"/>
  <c r="L13" i="3"/>
  <c r="L40" i="3"/>
  <c r="L12" i="3"/>
  <c r="G368" i="3"/>
  <c r="L4" i="3"/>
  <c r="L45" i="3"/>
  <c r="L85" i="3"/>
  <c r="L149" i="3"/>
  <c r="L3" i="3"/>
  <c r="L29" i="3"/>
  <c r="L89" i="3"/>
  <c r="L300" i="3"/>
  <c r="L49" i="3"/>
  <c r="L69" i="3"/>
  <c r="L100" i="3"/>
  <c r="L304" i="3"/>
  <c r="L16" i="3"/>
  <c r="L73" i="3"/>
  <c r="L32" i="3"/>
  <c r="L160" i="3"/>
  <c r="L20" i="3"/>
  <c r="L164" i="3"/>
  <c r="L168" i="3"/>
  <c r="L8" i="3"/>
  <c r="L193" i="3"/>
  <c r="L142" i="3"/>
  <c r="L94" i="3"/>
  <c r="L190" i="3"/>
  <c r="L222" i="3"/>
  <c r="L230" i="3"/>
  <c r="L238" i="3"/>
  <c r="L246" i="3"/>
  <c r="L262" i="3"/>
  <c r="L333" i="3"/>
  <c r="L245" i="3"/>
  <c r="L229" i="3"/>
  <c r="L197" i="3"/>
  <c r="L157" i="3"/>
  <c r="L79" i="3"/>
  <c r="L87" i="3"/>
  <c r="L191" i="3"/>
  <c r="L223" i="3"/>
  <c r="L231" i="3"/>
  <c r="L239" i="3"/>
  <c r="L247" i="3"/>
  <c r="L255" i="3"/>
  <c r="L315" i="3"/>
  <c r="L251" i="3"/>
  <c r="L235" i="3"/>
  <c r="L219" i="3"/>
  <c r="L179" i="3"/>
  <c r="L44" i="3"/>
  <c r="L52" i="3"/>
  <c r="L84" i="3"/>
  <c r="L104" i="3"/>
  <c r="L108" i="3"/>
  <c r="L112" i="3"/>
  <c r="L116" i="3"/>
  <c r="L120" i="3"/>
  <c r="L124" i="3"/>
  <c r="L128" i="3"/>
  <c r="L132" i="3"/>
  <c r="L136" i="3"/>
  <c r="L140" i="3"/>
  <c r="L144" i="3"/>
  <c r="L148" i="3"/>
  <c r="L152" i="3"/>
  <c r="L194" i="3"/>
  <c r="L226" i="3"/>
  <c r="L242" i="3"/>
  <c r="L183" i="3"/>
  <c r="L292" i="3"/>
  <c r="L280" i="3"/>
  <c r="L322" i="3"/>
  <c r="L220" i="3"/>
  <c r="L316" i="3"/>
  <c r="L57" i="3"/>
  <c r="L258" i="3"/>
  <c r="L279" i="3"/>
  <c r="L282" i="3"/>
  <c r="L338" i="3"/>
  <c r="L76" i="3"/>
  <c r="L126" i="3"/>
  <c r="L33" i="3"/>
  <c r="L37" i="3"/>
  <c r="L56" i="3"/>
  <c r="L62" i="3"/>
  <c r="L103" i="3"/>
  <c r="L241" i="3"/>
  <c r="L257" i="3"/>
  <c r="L277" i="3"/>
  <c r="L225" i="3"/>
  <c r="L41" i="3"/>
  <c r="L309" i="3"/>
  <c r="L111" i="3"/>
  <c r="L115" i="3"/>
  <c r="L233" i="3"/>
  <c r="L249" i="3"/>
  <c r="L365" i="3"/>
  <c r="L98" i="3"/>
  <c r="L210" i="3"/>
  <c r="L312" i="3"/>
  <c r="L133" i="3"/>
  <c r="L165" i="3"/>
  <c r="L215" i="3"/>
  <c r="L290" i="3"/>
  <c r="L295" i="3"/>
  <c r="L297" i="3"/>
  <c r="L153" i="3"/>
  <c r="L175" i="3"/>
  <c r="L263" i="3"/>
  <c r="L310" i="3"/>
  <c r="L88" i="3"/>
  <c r="L265" i="3"/>
  <c r="L337" i="3"/>
  <c r="L65" i="3"/>
  <c r="L122" i="3"/>
  <c r="L294" i="3"/>
  <c r="L311" i="3"/>
  <c r="L314" i="3"/>
  <c r="L342" i="3"/>
  <c r="L125" i="3"/>
  <c r="L137" i="3"/>
  <c r="L169" i="3"/>
  <c r="L207" i="3"/>
  <c r="L216" i="3"/>
  <c r="L50" i="3"/>
  <c r="L10" i="3"/>
  <c r="L26" i="3"/>
  <c r="L31" i="3"/>
  <c r="L64" i="3"/>
  <c r="L66" i="3"/>
  <c r="L9" i="3"/>
  <c r="L38" i="3"/>
  <c r="L78" i="3"/>
  <c r="L23" i="3"/>
  <c r="L46" i="3"/>
  <c r="L51" i="3"/>
  <c r="L60" i="3"/>
  <c r="L99" i="3"/>
  <c r="L43" i="3"/>
  <c r="L14" i="3"/>
  <c r="L17" i="3"/>
  <c r="L34" i="3"/>
  <c r="L39" i="3"/>
  <c r="L25" i="3"/>
  <c r="L95" i="3"/>
  <c r="L19" i="3"/>
  <c r="L75" i="3"/>
  <c r="H368" i="3"/>
  <c r="L11" i="3"/>
  <c r="L27" i="3"/>
  <c r="L67" i="3"/>
  <c r="L70" i="3"/>
  <c r="L6" i="3"/>
  <c r="L5" i="3"/>
  <c r="L18" i="3"/>
  <c r="L21" i="3"/>
  <c r="L42" i="3"/>
  <c r="L47" i="3"/>
  <c r="L22" i="3"/>
  <c r="L63" i="3"/>
  <c r="L72" i="3"/>
  <c r="L15" i="3"/>
  <c r="L30" i="3"/>
  <c r="L35" i="3"/>
  <c r="L68" i="3"/>
  <c r="L71" i="3"/>
  <c r="L74" i="3"/>
  <c r="L286" i="3"/>
  <c r="L48" i="3"/>
  <c r="L55" i="3"/>
  <c r="L217" i="3"/>
  <c r="L92" i="3"/>
  <c r="L101" i="3"/>
  <c r="L105" i="3"/>
  <c r="L109" i="3"/>
  <c r="L113" i="3"/>
  <c r="L117" i="3"/>
  <c r="L119" i="3"/>
  <c r="L139" i="3"/>
  <c r="L155" i="3"/>
  <c r="L171" i="3"/>
  <c r="L178" i="3"/>
  <c r="L184" i="3"/>
  <c r="L189" i="3"/>
  <c r="L201" i="3"/>
  <c r="L204" i="3"/>
  <c r="L232" i="3"/>
  <c r="L234" i="3"/>
  <c r="L248" i="3"/>
  <c r="L250" i="3"/>
  <c r="L127" i="3"/>
  <c r="L236" i="3"/>
  <c r="L90" i="3"/>
  <c r="L97" i="3"/>
  <c r="L176" i="3"/>
  <c r="L192" i="3"/>
  <c r="L195" i="3"/>
  <c r="L198" i="3"/>
  <c r="L218" i="3"/>
  <c r="L266" i="3"/>
  <c r="L269" i="3"/>
  <c r="L293" i="3"/>
  <c r="L313" i="3"/>
  <c r="L341" i="3"/>
  <c r="L186" i="3"/>
  <c r="L173" i="3"/>
  <c r="L77" i="3"/>
  <c r="L80" i="3"/>
  <c r="L96" i="3"/>
  <c r="L135" i="3"/>
  <c r="L151" i="3"/>
  <c r="L167" i="3"/>
  <c r="L214" i="3"/>
  <c r="L228" i="3"/>
  <c r="L244" i="3"/>
  <c r="L253" i="3"/>
  <c r="L261" i="3"/>
  <c r="L273" i="3"/>
  <c r="L276" i="3"/>
  <c r="L143" i="3"/>
  <c r="L252" i="3"/>
  <c r="L121" i="3"/>
  <c r="L182" i="3"/>
  <c r="L196" i="3"/>
  <c r="L199" i="3"/>
  <c r="L202" i="3"/>
  <c r="L205" i="3"/>
  <c r="L221" i="3"/>
  <c r="L240" i="3"/>
  <c r="L256" i="3"/>
  <c r="L264" i="3"/>
  <c r="L159" i="3"/>
  <c r="L131" i="3"/>
  <c r="L147" i="3"/>
  <c r="L163" i="3"/>
  <c r="L185" i="3"/>
  <c r="L208" i="3"/>
  <c r="L224" i="3"/>
  <c r="L267" i="3"/>
  <c r="L243" i="3"/>
  <c r="L58" i="3"/>
  <c r="L123" i="3"/>
  <c r="L82" i="3"/>
  <c r="L93" i="3"/>
  <c r="L114" i="3"/>
  <c r="L129" i="3"/>
  <c r="L145" i="3"/>
  <c r="L161" i="3"/>
  <c r="L200" i="3"/>
  <c r="L321" i="3"/>
  <c r="L343" i="3"/>
  <c r="L347" i="3"/>
  <c r="L278" i="3"/>
  <c r="L281" i="3"/>
  <c r="L301" i="3"/>
  <c r="L353" i="3"/>
  <c r="L305" i="3"/>
  <c r="L308" i="3"/>
  <c r="L325" i="3"/>
  <c r="L329" i="3"/>
  <c r="L348" i="3"/>
  <c r="L271" i="3"/>
  <c r="L274" i="3"/>
  <c r="L288" i="3"/>
  <c r="L291" i="3"/>
  <c r="L345" i="3"/>
  <c r="L357" i="3"/>
  <c r="L361" i="3"/>
  <c r="L130" i="3"/>
  <c r="L134" i="3"/>
  <c r="L138" i="3"/>
  <c r="L146" i="3"/>
  <c r="L154" i="3"/>
  <c r="L158" i="3"/>
  <c r="L162" i="3"/>
  <c r="L166" i="3"/>
  <c r="L170" i="3"/>
  <c r="L174" i="3"/>
  <c r="L177" i="3"/>
  <c r="L180" i="3"/>
  <c r="L203" i="3"/>
  <c r="L206" i="3"/>
  <c r="L209" i="3"/>
  <c r="L268" i="3"/>
  <c r="L285" i="3"/>
  <c r="L303" i="3"/>
  <c r="L306" i="3"/>
  <c r="L320" i="3"/>
  <c r="L326" i="3"/>
  <c r="L330" i="3"/>
  <c r="L349" i="3"/>
  <c r="L289" i="3"/>
  <c r="L317" i="3"/>
  <c r="L352" i="3"/>
  <c r="L358" i="3"/>
  <c r="L362" i="3"/>
  <c r="L335" i="3"/>
  <c r="L367" i="3"/>
  <c r="L323" i="3"/>
  <c r="L328" i="3"/>
  <c r="L355" i="3"/>
  <c r="L360" i="3"/>
  <c r="L336" i="3"/>
  <c r="L363" i="3"/>
  <c r="L259" i="3"/>
  <c r="L270" i="3"/>
  <c r="L272" i="3"/>
  <c r="L287" i="3"/>
  <c r="L319" i="3"/>
  <c r="L346" i="3"/>
  <c r="L351" i="3"/>
  <c r="L283" i="3"/>
  <c r="L298" i="3"/>
  <c r="L334" i="3"/>
  <c r="L339" i="3"/>
  <c r="L344" i="3"/>
  <c r="L366" i="3"/>
  <c r="L327" i="3"/>
  <c r="L332" i="3"/>
  <c r="L359" i="3"/>
  <c r="L364" i="3"/>
  <c r="N7" i="3" l="1"/>
  <c r="M7" i="3"/>
  <c r="L318" i="3"/>
  <c r="L275" i="3"/>
  <c r="L118" i="3"/>
  <c r="L107" i="3"/>
  <c r="L172" i="3"/>
  <c r="L213" i="3"/>
  <c r="L187" i="3"/>
  <c r="L356" i="3"/>
  <c r="L260" i="3"/>
  <c r="L150" i="3"/>
  <c r="L91" i="3"/>
  <c r="L340" i="3"/>
  <c r="L110" i="3"/>
  <c r="L54" i="3"/>
  <c r="L237" i="3"/>
  <c r="L141" i="3"/>
  <c r="L302" i="3"/>
  <c r="L181" i="3"/>
  <c r="L299" i="3"/>
  <c r="L284" i="3"/>
  <c r="L156" i="3"/>
  <c r="L331" i="3"/>
  <c r="L212" i="3"/>
  <c r="L102" i="3"/>
  <c r="L86" i="3"/>
  <c r="L296" i="3"/>
  <c r="L36" i="3"/>
  <c r="L61" i="3"/>
  <c r="L28" i="3"/>
  <c r="K368" i="3"/>
  <c r="L83" i="3"/>
  <c r="L59" i="3"/>
  <c r="L24" i="3"/>
  <c r="L106" i="3"/>
  <c r="L307" i="3"/>
  <c r="L188" i="3"/>
  <c r="L53" i="3"/>
  <c r="L227" i="3"/>
  <c r="L81" i="3"/>
  <c r="L324" i="3"/>
  <c r="L211" i="3"/>
  <c r="I369" i="3"/>
  <c r="J370" i="3" s="1"/>
  <c r="L2" i="3"/>
  <c r="L368" i="3" l="1"/>
  <c r="N368" i="3"/>
  <c r="N369" i="3" s="1"/>
  <c r="M368" i="3"/>
  <c r="M369" i="3" s="1"/>
  <c r="N370" i="3" l="1"/>
  <c r="N371" i="3" s="1"/>
  <c r="B7" i="2" s="1"/>
  <c r="B10" i="2" s="1"/>
</calcChain>
</file>

<file path=xl/sharedStrings.xml><?xml version="1.0" encoding="utf-8"?>
<sst xmlns="http://schemas.openxmlformats.org/spreadsheetml/2006/main" count="39" uniqueCount="30">
  <si>
    <t>Datum</t>
  </si>
  <si>
    <t>Opbrengst panelen</t>
  </si>
  <si>
    <t>Eigen verbruik</t>
  </si>
  <si>
    <t>Eigen verbruik (%)</t>
  </si>
  <si>
    <t>Batterij:</t>
  </si>
  <si>
    <t>Eigen verbruik met batterij</t>
  </si>
  <si>
    <t>Eigen Verbruik met batterij (%)</t>
  </si>
  <si>
    <t>kWh</t>
  </si>
  <si>
    <t>Euro</t>
  </si>
  <si>
    <t>Prijs afname dag:</t>
  </si>
  <si>
    <t>Prijs afname nacht:</t>
  </si>
  <si>
    <t>Prijs injectie dag:</t>
  </si>
  <si>
    <t>Prijs injectie nacht:</t>
  </si>
  <si>
    <t>Injectie dag</t>
  </si>
  <si>
    <t>Injectie nacht</t>
  </si>
  <si>
    <t>Verbruik dag</t>
  </si>
  <si>
    <t>Verbruik nacht</t>
  </si>
  <si>
    <t>Verbruik met batterij dag</t>
  </si>
  <si>
    <t>Injectie met batterij nacht</t>
  </si>
  <si>
    <t>Injectie met batterij dag</t>
  </si>
  <si>
    <t>Verbruik met batterij nacht</t>
  </si>
  <si>
    <t>Te betalen/ontvangen:</t>
  </si>
  <si>
    <t>Prijs:</t>
  </si>
  <si>
    <t>Totaal:</t>
  </si>
  <si>
    <t>SubTotaal:</t>
  </si>
  <si>
    <t>Prijs batterij:</t>
  </si>
  <si>
    <t>Terugverdientijd:</t>
  </si>
  <si>
    <t>(minimum)</t>
  </si>
  <si>
    <t>Besparing:</t>
  </si>
  <si>
    <t>Jaar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</si>
</sst>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813]\ * #,##0.00_ ;_ [$€-813]\ * \-#,##0.00_ ;_ [$€-813]\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</cellStyleXfs>
  <cellXfs count="14">
    <xf numFmtId="0" fontId="0" fillId="0" borderId="0" xfId="0"/>
    <xf numFmtId="14" fontId="0" fillId="0" borderId="0" xfId="0" applyNumberFormat="1"/>
    <xf numFmtId="0" fontId="5" fillId="0" borderId="0" xfId="0" applyFont="1"/>
    <xf numFmtId="10" fontId="0" fillId="0" borderId="0" xfId="1" applyNumberFormat="1" applyFont="1"/>
    <xf numFmtId="14" fontId="0" fillId="0" borderId="2" xfId="0" applyNumberFormat="1" applyBorder="1"/>
    <xf numFmtId="0" fontId="0" fillId="0" borderId="2" xfId="0" applyBorder="1"/>
    <xf numFmtId="10" fontId="0" fillId="0" borderId="2" xfId="1" applyNumberFormat="1" applyFont="1" applyBorder="1"/>
    <xf numFmtId="164" fontId="0" fillId="0" borderId="0" xfId="0" applyNumberFormat="1"/>
    <xf numFmtId="10" fontId="2" fillId="2" borderId="0" xfId="2" applyNumberFormat="1"/>
    <xf numFmtId="2" fontId="0" fillId="0" borderId="0" xfId="0" applyNumberFormat="1"/>
    <xf numFmtId="0" fontId="2" fillId="2" borderId="0" xfId="2"/>
    <xf numFmtId="164" fontId="6" fillId="0" borderId="0" xfId="0" applyNumberFormat="1" applyFont="1"/>
    <xf numFmtId="0" fontId="4" fillId="4" borderId="1" xfId="4"/>
    <xf numFmtId="164" fontId="3" fillId="3" borderId="0" xfId="3" applyNumberFormat="1"/>
  </cellXfs>
  <cellStyles count="5">
    <cellStyle name="Goed" xfId="2" builtinId="26"/>
    <cellStyle name="Ongeldig" xfId="3" builtinId="27"/>
    <cellStyle name="Procent" xfId="1" builtinId="5"/>
    <cellStyle name="Standaard" xfId="0" builtinId="0"/>
    <cellStyle name="Uitvoer" xfId="4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Eigen verbruik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Details!$G$1</c:f>
              <c:strCache>
                <c:ptCount val="1"/>
                <c:pt idx="0">
                  <c:v>Eigen verbruik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Details!$A$2:$A$367</c:f>
              <c:numCache>
                <c:formatCode>m/d/yyyy</c:formatCode>
                <c:ptCount val="36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  <c:pt idx="106">
                  <c:v>43937</c:v>
                </c:pt>
                <c:pt idx="107">
                  <c:v>43938</c:v>
                </c:pt>
                <c:pt idx="108">
                  <c:v>43939</c:v>
                </c:pt>
                <c:pt idx="109">
                  <c:v>43940</c:v>
                </c:pt>
                <c:pt idx="110">
                  <c:v>43941</c:v>
                </c:pt>
                <c:pt idx="111">
                  <c:v>43942</c:v>
                </c:pt>
                <c:pt idx="112">
                  <c:v>43943</c:v>
                </c:pt>
                <c:pt idx="113">
                  <c:v>43944</c:v>
                </c:pt>
                <c:pt idx="114">
                  <c:v>43945</c:v>
                </c:pt>
                <c:pt idx="115">
                  <c:v>43946</c:v>
                </c:pt>
                <c:pt idx="116">
                  <c:v>43947</c:v>
                </c:pt>
                <c:pt idx="117">
                  <c:v>43948</c:v>
                </c:pt>
                <c:pt idx="118">
                  <c:v>43949</c:v>
                </c:pt>
                <c:pt idx="119">
                  <c:v>43950</c:v>
                </c:pt>
                <c:pt idx="120">
                  <c:v>43951</c:v>
                </c:pt>
                <c:pt idx="121">
                  <c:v>43952</c:v>
                </c:pt>
                <c:pt idx="122">
                  <c:v>43953</c:v>
                </c:pt>
                <c:pt idx="123">
                  <c:v>43954</c:v>
                </c:pt>
                <c:pt idx="124">
                  <c:v>43955</c:v>
                </c:pt>
                <c:pt idx="125">
                  <c:v>43956</c:v>
                </c:pt>
                <c:pt idx="126">
                  <c:v>43957</c:v>
                </c:pt>
                <c:pt idx="127">
                  <c:v>43958</c:v>
                </c:pt>
                <c:pt idx="128">
                  <c:v>43959</c:v>
                </c:pt>
                <c:pt idx="129">
                  <c:v>43960</c:v>
                </c:pt>
                <c:pt idx="130">
                  <c:v>43961</c:v>
                </c:pt>
                <c:pt idx="131">
                  <c:v>43962</c:v>
                </c:pt>
                <c:pt idx="132">
                  <c:v>43963</c:v>
                </c:pt>
                <c:pt idx="133">
                  <c:v>43964</c:v>
                </c:pt>
                <c:pt idx="134">
                  <c:v>43965</c:v>
                </c:pt>
                <c:pt idx="135">
                  <c:v>43966</c:v>
                </c:pt>
                <c:pt idx="136">
                  <c:v>43967</c:v>
                </c:pt>
                <c:pt idx="137">
                  <c:v>43968</c:v>
                </c:pt>
                <c:pt idx="138">
                  <c:v>43969</c:v>
                </c:pt>
                <c:pt idx="139">
                  <c:v>43970</c:v>
                </c:pt>
                <c:pt idx="140">
                  <c:v>43971</c:v>
                </c:pt>
                <c:pt idx="141">
                  <c:v>43972</c:v>
                </c:pt>
                <c:pt idx="142">
                  <c:v>43973</c:v>
                </c:pt>
                <c:pt idx="143">
                  <c:v>43974</c:v>
                </c:pt>
                <c:pt idx="144">
                  <c:v>43975</c:v>
                </c:pt>
                <c:pt idx="145">
                  <c:v>43976</c:v>
                </c:pt>
                <c:pt idx="146">
                  <c:v>43977</c:v>
                </c:pt>
                <c:pt idx="147">
                  <c:v>43978</c:v>
                </c:pt>
                <c:pt idx="148">
                  <c:v>43979</c:v>
                </c:pt>
                <c:pt idx="149">
                  <c:v>43980</c:v>
                </c:pt>
                <c:pt idx="150">
                  <c:v>43981</c:v>
                </c:pt>
                <c:pt idx="151">
                  <c:v>43982</c:v>
                </c:pt>
                <c:pt idx="152">
                  <c:v>43983</c:v>
                </c:pt>
                <c:pt idx="153">
                  <c:v>43984</c:v>
                </c:pt>
                <c:pt idx="154">
                  <c:v>43985</c:v>
                </c:pt>
                <c:pt idx="155">
                  <c:v>43986</c:v>
                </c:pt>
                <c:pt idx="156">
                  <c:v>43987</c:v>
                </c:pt>
                <c:pt idx="157">
                  <c:v>43988</c:v>
                </c:pt>
                <c:pt idx="158">
                  <c:v>43989</c:v>
                </c:pt>
                <c:pt idx="159">
                  <c:v>43990</c:v>
                </c:pt>
                <c:pt idx="160">
                  <c:v>43991</c:v>
                </c:pt>
                <c:pt idx="161">
                  <c:v>43992</c:v>
                </c:pt>
                <c:pt idx="162">
                  <c:v>43993</c:v>
                </c:pt>
                <c:pt idx="163">
                  <c:v>43994</c:v>
                </c:pt>
                <c:pt idx="164">
                  <c:v>43995</c:v>
                </c:pt>
                <c:pt idx="165">
                  <c:v>43996</c:v>
                </c:pt>
                <c:pt idx="166">
                  <c:v>43997</c:v>
                </c:pt>
                <c:pt idx="167">
                  <c:v>43998</c:v>
                </c:pt>
                <c:pt idx="168">
                  <c:v>43999</c:v>
                </c:pt>
                <c:pt idx="169">
                  <c:v>44000</c:v>
                </c:pt>
                <c:pt idx="170">
                  <c:v>44001</c:v>
                </c:pt>
                <c:pt idx="171">
                  <c:v>44002</c:v>
                </c:pt>
                <c:pt idx="172">
                  <c:v>44003</c:v>
                </c:pt>
                <c:pt idx="173">
                  <c:v>44004</c:v>
                </c:pt>
                <c:pt idx="174">
                  <c:v>44005</c:v>
                </c:pt>
                <c:pt idx="175">
                  <c:v>44006</c:v>
                </c:pt>
                <c:pt idx="176">
                  <c:v>44007</c:v>
                </c:pt>
                <c:pt idx="177">
                  <c:v>44008</c:v>
                </c:pt>
                <c:pt idx="178">
                  <c:v>44009</c:v>
                </c:pt>
                <c:pt idx="179">
                  <c:v>44010</c:v>
                </c:pt>
                <c:pt idx="180">
                  <c:v>44011</c:v>
                </c:pt>
                <c:pt idx="181">
                  <c:v>44012</c:v>
                </c:pt>
                <c:pt idx="182">
                  <c:v>44013</c:v>
                </c:pt>
                <c:pt idx="183">
                  <c:v>44014</c:v>
                </c:pt>
                <c:pt idx="184">
                  <c:v>44015</c:v>
                </c:pt>
                <c:pt idx="185">
                  <c:v>44016</c:v>
                </c:pt>
                <c:pt idx="186">
                  <c:v>44017</c:v>
                </c:pt>
                <c:pt idx="187">
                  <c:v>44018</c:v>
                </c:pt>
                <c:pt idx="188">
                  <c:v>44019</c:v>
                </c:pt>
                <c:pt idx="189">
                  <c:v>44020</c:v>
                </c:pt>
                <c:pt idx="190">
                  <c:v>44021</c:v>
                </c:pt>
                <c:pt idx="191">
                  <c:v>44022</c:v>
                </c:pt>
                <c:pt idx="192">
                  <c:v>44023</c:v>
                </c:pt>
                <c:pt idx="193">
                  <c:v>44024</c:v>
                </c:pt>
                <c:pt idx="194">
                  <c:v>44025</c:v>
                </c:pt>
                <c:pt idx="195">
                  <c:v>44026</c:v>
                </c:pt>
                <c:pt idx="196">
                  <c:v>44027</c:v>
                </c:pt>
                <c:pt idx="197">
                  <c:v>44028</c:v>
                </c:pt>
                <c:pt idx="198">
                  <c:v>44029</c:v>
                </c:pt>
                <c:pt idx="199">
                  <c:v>44030</c:v>
                </c:pt>
                <c:pt idx="200">
                  <c:v>44031</c:v>
                </c:pt>
                <c:pt idx="201">
                  <c:v>44032</c:v>
                </c:pt>
                <c:pt idx="202">
                  <c:v>44033</c:v>
                </c:pt>
                <c:pt idx="203">
                  <c:v>44034</c:v>
                </c:pt>
                <c:pt idx="204">
                  <c:v>44035</c:v>
                </c:pt>
                <c:pt idx="205">
                  <c:v>44036</c:v>
                </c:pt>
                <c:pt idx="206">
                  <c:v>44037</c:v>
                </c:pt>
                <c:pt idx="207">
                  <c:v>44038</c:v>
                </c:pt>
                <c:pt idx="208">
                  <c:v>44039</c:v>
                </c:pt>
                <c:pt idx="209">
                  <c:v>44040</c:v>
                </c:pt>
                <c:pt idx="210">
                  <c:v>44041</c:v>
                </c:pt>
                <c:pt idx="211">
                  <c:v>44042</c:v>
                </c:pt>
                <c:pt idx="212">
                  <c:v>44043</c:v>
                </c:pt>
                <c:pt idx="213">
                  <c:v>44044</c:v>
                </c:pt>
                <c:pt idx="214">
                  <c:v>44045</c:v>
                </c:pt>
                <c:pt idx="215">
                  <c:v>44046</c:v>
                </c:pt>
                <c:pt idx="216">
                  <c:v>44047</c:v>
                </c:pt>
                <c:pt idx="217">
                  <c:v>44048</c:v>
                </c:pt>
                <c:pt idx="218">
                  <c:v>44049</c:v>
                </c:pt>
                <c:pt idx="219">
                  <c:v>44050</c:v>
                </c:pt>
                <c:pt idx="220">
                  <c:v>44051</c:v>
                </c:pt>
                <c:pt idx="221">
                  <c:v>44052</c:v>
                </c:pt>
                <c:pt idx="222">
                  <c:v>44053</c:v>
                </c:pt>
                <c:pt idx="223">
                  <c:v>44054</c:v>
                </c:pt>
                <c:pt idx="224">
                  <c:v>44055</c:v>
                </c:pt>
                <c:pt idx="225">
                  <c:v>44056</c:v>
                </c:pt>
                <c:pt idx="226">
                  <c:v>44057</c:v>
                </c:pt>
                <c:pt idx="227">
                  <c:v>44058</c:v>
                </c:pt>
                <c:pt idx="228">
                  <c:v>44059</c:v>
                </c:pt>
                <c:pt idx="229">
                  <c:v>44060</c:v>
                </c:pt>
                <c:pt idx="230">
                  <c:v>44061</c:v>
                </c:pt>
                <c:pt idx="231">
                  <c:v>44062</c:v>
                </c:pt>
                <c:pt idx="232">
                  <c:v>44063</c:v>
                </c:pt>
                <c:pt idx="233">
                  <c:v>44064</c:v>
                </c:pt>
                <c:pt idx="234">
                  <c:v>44065</c:v>
                </c:pt>
                <c:pt idx="235">
                  <c:v>44066</c:v>
                </c:pt>
                <c:pt idx="236">
                  <c:v>44067</c:v>
                </c:pt>
                <c:pt idx="237">
                  <c:v>44068</c:v>
                </c:pt>
                <c:pt idx="238">
                  <c:v>44069</c:v>
                </c:pt>
                <c:pt idx="239">
                  <c:v>44070</c:v>
                </c:pt>
                <c:pt idx="240">
                  <c:v>44071</c:v>
                </c:pt>
                <c:pt idx="241">
                  <c:v>44072</c:v>
                </c:pt>
                <c:pt idx="242">
                  <c:v>44073</c:v>
                </c:pt>
                <c:pt idx="243">
                  <c:v>44074</c:v>
                </c:pt>
                <c:pt idx="244">
                  <c:v>44075</c:v>
                </c:pt>
                <c:pt idx="245">
                  <c:v>44076</c:v>
                </c:pt>
                <c:pt idx="246">
                  <c:v>44077</c:v>
                </c:pt>
                <c:pt idx="247">
                  <c:v>44078</c:v>
                </c:pt>
                <c:pt idx="248">
                  <c:v>44079</c:v>
                </c:pt>
                <c:pt idx="249">
                  <c:v>44080</c:v>
                </c:pt>
                <c:pt idx="250">
                  <c:v>44081</c:v>
                </c:pt>
                <c:pt idx="251">
                  <c:v>44082</c:v>
                </c:pt>
                <c:pt idx="252">
                  <c:v>44083</c:v>
                </c:pt>
                <c:pt idx="253">
                  <c:v>44084</c:v>
                </c:pt>
                <c:pt idx="254">
                  <c:v>44085</c:v>
                </c:pt>
                <c:pt idx="255">
                  <c:v>44086</c:v>
                </c:pt>
                <c:pt idx="256">
                  <c:v>44087</c:v>
                </c:pt>
                <c:pt idx="257">
                  <c:v>44088</c:v>
                </c:pt>
                <c:pt idx="258">
                  <c:v>44089</c:v>
                </c:pt>
                <c:pt idx="259">
                  <c:v>44090</c:v>
                </c:pt>
                <c:pt idx="260">
                  <c:v>44091</c:v>
                </c:pt>
                <c:pt idx="261">
                  <c:v>44092</c:v>
                </c:pt>
                <c:pt idx="262">
                  <c:v>44093</c:v>
                </c:pt>
                <c:pt idx="263">
                  <c:v>44094</c:v>
                </c:pt>
                <c:pt idx="264">
                  <c:v>44095</c:v>
                </c:pt>
                <c:pt idx="265">
                  <c:v>44096</c:v>
                </c:pt>
                <c:pt idx="266">
                  <c:v>44097</c:v>
                </c:pt>
                <c:pt idx="267">
                  <c:v>44098</c:v>
                </c:pt>
                <c:pt idx="268">
                  <c:v>44099</c:v>
                </c:pt>
                <c:pt idx="269">
                  <c:v>44100</c:v>
                </c:pt>
                <c:pt idx="270">
                  <c:v>44101</c:v>
                </c:pt>
                <c:pt idx="271">
                  <c:v>44102</c:v>
                </c:pt>
                <c:pt idx="272">
                  <c:v>44103</c:v>
                </c:pt>
                <c:pt idx="273">
                  <c:v>44104</c:v>
                </c:pt>
                <c:pt idx="274">
                  <c:v>44105</c:v>
                </c:pt>
                <c:pt idx="275">
                  <c:v>44106</c:v>
                </c:pt>
                <c:pt idx="276">
                  <c:v>44107</c:v>
                </c:pt>
                <c:pt idx="277">
                  <c:v>44108</c:v>
                </c:pt>
                <c:pt idx="278">
                  <c:v>44109</c:v>
                </c:pt>
                <c:pt idx="279">
                  <c:v>44110</c:v>
                </c:pt>
                <c:pt idx="280">
                  <c:v>44111</c:v>
                </c:pt>
                <c:pt idx="281">
                  <c:v>44112</c:v>
                </c:pt>
                <c:pt idx="282">
                  <c:v>44113</c:v>
                </c:pt>
                <c:pt idx="283">
                  <c:v>44114</c:v>
                </c:pt>
                <c:pt idx="284">
                  <c:v>44115</c:v>
                </c:pt>
                <c:pt idx="285">
                  <c:v>44116</c:v>
                </c:pt>
                <c:pt idx="286">
                  <c:v>44117</c:v>
                </c:pt>
                <c:pt idx="287">
                  <c:v>44118</c:v>
                </c:pt>
                <c:pt idx="288">
                  <c:v>44119</c:v>
                </c:pt>
                <c:pt idx="289">
                  <c:v>44120</c:v>
                </c:pt>
                <c:pt idx="290">
                  <c:v>44121</c:v>
                </c:pt>
                <c:pt idx="291">
                  <c:v>44122</c:v>
                </c:pt>
                <c:pt idx="292">
                  <c:v>44123</c:v>
                </c:pt>
                <c:pt idx="293">
                  <c:v>44124</c:v>
                </c:pt>
                <c:pt idx="294">
                  <c:v>44125</c:v>
                </c:pt>
                <c:pt idx="295">
                  <c:v>44126</c:v>
                </c:pt>
                <c:pt idx="296">
                  <c:v>44127</c:v>
                </c:pt>
                <c:pt idx="297">
                  <c:v>44128</c:v>
                </c:pt>
                <c:pt idx="298">
                  <c:v>44129</c:v>
                </c:pt>
                <c:pt idx="299">
                  <c:v>44130</c:v>
                </c:pt>
                <c:pt idx="300">
                  <c:v>44131</c:v>
                </c:pt>
                <c:pt idx="301">
                  <c:v>44132</c:v>
                </c:pt>
                <c:pt idx="302">
                  <c:v>44133</c:v>
                </c:pt>
                <c:pt idx="303">
                  <c:v>44134</c:v>
                </c:pt>
                <c:pt idx="304">
                  <c:v>44135</c:v>
                </c:pt>
                <c:pt idx="305">
                  <c:v>44136</c:v>
                </c:pt>
                <c:pt idx="306">
                  <c:v>44137</c:v>
                </c:pt>
                <c:pt idx="307">
                  <c:v>44138</c:v>
                </c:pt>
                <c:pt idx="308">
                  <c:v>44139</c:v>
                </c:pt>
                <c:pt idx="309">
                  <c:v>44140</c:v>
                </c:pt>
                <c:pt idx="310">
                  <c:v>44141</c:v>
                </c:pt>
                <c:pt idx="311">
                  <c:v>44142</c:v>
                </c:pt>
                <c:pt idx="312">
                  <c:v>44143</c:v>
                </c:pt>
                <c:pt idx="313">
                  <c:v>44144</c:v>
                </c:pt>
                <c:pt idx="314">
                  <c:v>44145</c:v>
                </c:pt>
                <c:pt idx="315">
                  <c:v>44146</c:v>
                </c:pt>
                <c:pt idx="316">
                  <c:v>44147</c:v>
                </c:pt>
                <c:pt idx="317">
                  <c:v>44148</c:v>
                </c:pt>
                <c:pt idx="318">
                  <c:v>44149</c:v>
                </c:pt>
                <c:pt idx="319">
                  <c:v>44150</c:v>
                </c:pt>
                <c:pt idx="320">
                  <c:v>44151</c:v>
                </c:pt>
                <c:pt idx="321">
                  <c:v>44152</c:v>
                </c:pt>
                <c:pt idx="322">
                  <c:v>44153</c:v>
                </c:pt>
                <c:pt idx="323">
                  <c:v>44154</c:v>
                </c:pt>
                <c:pt idx="324">
                  <c:v>44155</c:v>
                </c:pt>
                <c:pt idx="325">
                  <c:v>44156</c:v>
                </c:pt>
                <c:pt idx="326">
                  <c:v>44157</c:v>
                </c:pt>
                <c:pt idx="327">
                  <c:v>44158</c:v>
                </c:pt>
                <c:pt idx="328">
                  <c:v>44159</c:v>
                </c:pt>
                <c:pt idx="329">
                  <c:v>44160</c:v>
                </c:pt>
                <c:pt idx="330">
                  <c:v>44161</c:v>
                </c:pt>
                <c:pt idx="331">
                  <c:v>44162</c:v>
                </c:pt>
                <c:pt idx="332">
                  <c:v>44163</c:v>
                </c:pt>
                <c:pt idx="333">
                  <c:v>44164</c:v>
                </c:pt>
                <c:pt idx="334">
                  <c:v>44165</c:v>
                </c:pt>
                <c:pt idx="335">
                  <c:v>44166</c:v>
                </c:pt>
                <c:pt idx="336">
                  <c:v>44167</c:v>
                </c:pt>
                <c:pt idx="337">
                  <c:v>44168</c:v>
                </c:pt>
                <c:pt idx="338">
                  <c:v>44169</c:v>
                </c:pt>
                <c:pt idx="339">
                  <c:v>44170</c:v>
                </c:pt>
                <c:pt idx="340">
                  <c:v>44171</c:v>
                </c:pt>
                <c:pt idx="341">
                  <c:v>44172</c:v>
                </c:pt>
                <c:pt idx="342">
                  <c:v>44173</c:v>
                </c:pt>
                <c:pt idx="343">
                  <c:v>44174</c:v>
                </c:pt>
                <c:pt idx="344">
                  <c:v>44175</c:v>
                </c:pt>
                <c:pt idx="345">
                  <c:v>44176</c:v>
                </c:pt>
                <c:pt idx="346">
                  <c:v>44177</c:v>
                </c:pt>
                <c:pt idx="347">
                  <c:v>44178</c:v>
                </c:pt>
                <c:pt idx="348">
                  <c:v>44179</c:v>
                </c:pt>
                <c:pt idx="349">
                  <c:v>44180</c:v>
                </c:pt>
                <c:pt idx="350">
                  <c:v>44181</c:v>
                </c:pt>
                <c:pt idx="351">
                  <c:v>44182</c:v>
                </c:pt>
                <c:pt idx="352">
                  <c:v>44183</c:v>
                </c:pt>
                <c:pt idx="353">
                  <c:v>44184</c:v>
                </c:pt>
                <c:pt idx="354">
                  <c:v>44185</c:v>
                </c:pt>
                <c:pt idx="355">
                  <c:v>44186</c:v>
                </c:pt>
                <c:pt idx="356">
                  <c:v>44187</c:v>
                </c:pt>
                <c:pt idx="357">
                  <c:v>44188</c:v>
                </c:pt>
                <c:pt idx="358">
                  <c:v>44189</c:v>
                </c:pt>
                <c:pt idx="359">
                  <c:v>44190</c:v>
                </c:pt>
                <c:pt idx="360">
                  <c:v>44191</c:v>
                </c:pt>
                <c:pt idx="361">
                  <c:v>44192</c:v>
                </c:pt>
                <c:pt idx="362">
                  <c:v>44193</c:v>
                </c:pt>
                <c:pt idx="363">
                  <c:v>44194</c:v>
                </c:pt>
                <c:pt idx="364">
                  <c:v>44195</c:v>
                </c:pt>
                <c:pt idx="365">
                  <c:v>44196</c:v>
                </c:pt>
              </c:numCache>
            </c:numRef>
          </c:cat>
          <c:val>
            <c:numRef>
              <c:f>Details!$G$2:$G$367</c:f>
              <c:numCache>
                <c:formatCode>General</c:formatCode>
                <c:ptCount val="366"/>
                <c:pt idx="0">
                  <c:v>1.4850000000000001</c:v>
                </c:pt>
                <c:pt idx="1">
                  <c:v>0.74</c:v>
                </c:pt>
                <c:pt idx="2">
                  <c:v>0.64400000000000002</c:v>
                </c:pt>
                <c:pt idx="3">
                  <c:v>3.2829999999999995</c:v>
                </c:pt>
                <c:pt idx="4">
                  <c:v>0.63</c:v>
                </c:pt>
                <c:pt idx="5">
                  <c:v>2.2139999999999986</c:v>
                </c:pt>
                <c:pt idx="6">
                  <c:v>1.466</c:v>
                </c:pt>
                <c:pt idx="7">
                  <c:v>0.86499999999999999</c:v>
                </c:pt>
                <c:pt idx="8">
                  <c:v>0.43</c:v>
                </c:pt>
                <c:pt idx="9">
                  <c:v>1.7889999999999997</c:v>
                </c:pt>
                <c:pt idx="10">
                  <c:v>3.9779999999999998</c:v>
                </c:pt>
                <c:pt idx="11">
                  <c:v>1.8830000000000002</c:v>
                </c:pt>
                <c:pt idx="12">
                  <c:v>1.4370000000000003</c:v>
                </c:pt>
                <c:pt idx="13">
                  <c:v>0.80500000000000005</c:v>
                </c:pt>
                <c:pt idx="14">
                  <c:v>1.016</c:v>
                </c:pt>
                <c:pt idx="15">
                  <c:v>3.9309999999999974</c:v>
                </c:pt>
                <c:pt idx="16">
                  <c:v>1.6799999999999997</c:v>
                </c:pt>
                <c:pt idx="17">
                  <c:v>4.863999999999999</c:v>
                </c:pt>
                <c:pt idx="18">
                  <c:v>5.1589999999999989</c:v>
                </c:pt>
                <c:pt idx="19">
                  <c:v>1.5740000000000003</c:v>
                </c:pt>
                <c:pt idx="20">
                  <c:v>2.254</c:v>
                </c:pt>
                <c:pt idx="21">
                  <c:v>1.3640000000000001</c:v>
                </c:pt>
                <c:pt idx="22">
                  <c:v>1.7309999999999999</c:v>
                </c:pt>
                <c:pt idx="23">
                  <c:v>0.31</c:v>
                </c:pt>
                <c:pt idx="24">
                  <c:v>1.1090000000000002</c:v>
                </c:pt>
                <c:pt idx="25">
                  <c:v>4.1340000000000003</c:v>
                </c:pt>
                <c:pt idx="26">
                  <c:v>1.9379999999999997</c:v>
                </c:pt>
                <c:pt idx="27">
                  <c:v>2.5080000000000009</c:v>
                </c:pt>
                <c:pt idx="28">
                  <c:v>1.9629999999999992</c:v>
                </c:pt>
                <c:pt idx="29">
                  <c:v>2.2170000000000005</c:v>
                </c:pt>
                <c:pt idx="30">
                  <c:v>0.99</c:v>
                </c:pt>
                <c:pt idx="31">
                  <c:v>2.7520000000000002</c:v>
                </c:pt>
                <c:pt idx="32">
                  <c:v>2.4300000000000002</c:v>
                </c:pt>
                <c:pt idx="33">
                  <c:v>1.9929999999999999</c:v>
                </c:pt>
                <c:pt idx="34">
                  <c:v>1.984</c:v>
                </c:pt>
                <c:pt idx="35">
                  <c:v>1.5329999999999995</c:v>
                </c:pt>
                <c:pt idx="36">
                  <c:v>2.7940000000000005</c:v>
                </c:pt>
                <c:pt idx="37">
                  <c:v>3.2429999999999986</c:v>
                </c:pt>
                <c:pt idx="38">
                  <c:v>1.284</c:v>
                </c:pt>
                <c:pt idx="39">
                  <c:v>1.5919999999999999</c:v>
                </c:pt>
                <c:pt idx="40">
                  <c:v>1.9900000000000002</c:v>
                </c:pt>
                <c:pt idx="41">
                  <c:v>2.4329999999999998</c:v>
                </c:pt>
                <c:pt idx="42">
                  <c:v>2.8079999999999998</c:v>
                </c:pt>
                <c:pt idx="43">
                  <c:v>1.7540000000000004</c:v>
                </c:pt>
                <c:pt idx="44">
                  <c:v>3.0390000000000006</c:v>
                </c:pt>
                <c:pt idx="45">
                  <c:v>3.7580000000000005</c:v>
                </c:pt>
                <c:pt idx="46">
                  <c:v>3.5490000000000004</c:v>
                </c:pt>
                <c:pt idx="47">
                  <c:v>1.8780000000000001</c:v>
                </c:pt>
                <c:pt idx="48">
                  <c:v>3.5330000000000013</c:v>
                </c:pt>
                <c:pt idx="49">
                  <c:v>2.4270000000000014</c:v>
                </c:pt>
                <c:pt idx="50">
                  <c:v>2.101</c:v>
                </c:pt>
                <c:pt idx="51">
                  <c:v>3.0449999999999999</c:v>
                </c:pt>
                <c:pt idx="52">
                  <c:v>1.587</c:v>
                </c:pt>
                <c:pt idx="53">
                  <c:v>0.53</c:v>
                </c:pt>
                <c:pt idx="54">
                  <c:v>1.3980000000000001</c:v>
                </c:pt>
                <c:pt idx="55">
                  <c:v>2.0549999999999997</c:v>
                </c:pt>
                <c:pt idx="56">
                  <c:v>2.1319999999999997</c:v>
                </c:pt>
                <c:pt idx="57">
                  <c:v>1.522</c:v>
                </c:pt>
                <c:pt idx="58">
                  <c:v>2.1920000000000002</c:v>
                </c:pt>
                <c:pt idx="59">
                  <c:v>4.2359999999999998</c:v>
                </c:pt>
                <c:pt idx="60">
                  <c:v>5.1819999999999995</c:v>
                </c:pt>
                <c:pt idx="61">
                  <c:v>1.9179999999999999</c:v>
                </c:pt>
                <c:pt idx="62">
                  <c:v>3.5499999999999972</c:v>
                </c:pt>
                <c:pt idx="63">
                  <c:v>2.9930000000000003</c:v>
                </c:pt>
                <c:pt idx="64">
                  <c:v>0.97</c:v>
                </c:pt>
                <c:pt idx="65">
                  <c:v>2.6949999999999998</c:v>
                </c:pt>
                <c:pt idx="66">
                  <c:v>5.843</c:v>
                </c:pt>
                <c:pt idx="67">
                  <c:v>2.3920000000000003</c:v>
                </c:pt>
                <c:pt idx="68">
                  <c:v>2.7469999999999999</c:v>
                </c:pt>
                <c:pt idx="69">
                  <c:v>1.9219999999999997</c:v>
                </c:pt>
                <c:pt idx="70">
                  <c:v>2.5699999999999994</c:v>
                </c:pt>
                <c:pt idx="71">
                  <c:v>4.9670000000000023</c:v>
                </c:pt>
                <c:pt idx="72">
                  <c:v>3.625</c:v>
                </c:pt>
                <c:pt idx="73">
                  <c:v>4.8239999999999998</c:v>
                </c:pt>
                <c:pt idx="74">
                  <c:v>3.9900000000000011</c:v>
                </c:pt>
                <c:pt idx="75">
                  <c:v>3.3240000000000007</c:v>
                </c:pt>
                <c:pt idx="76">
                  <c:v>4.232999999999997</c:v>
                </c:pt>
                <c:pt idx="77">
                  <c:v>6.0549999999999997</c:v>
                </c:pt>
                <c:pt idx="78">
                  <c:v>4.6030000000000015</c:v>
                </c:pt>
                <c:pt idx="79">
                  <c:v>2.4509999999999996</c:v>
                </c:pt>
                <c:pt idx="80">
                  <c:v>5.1479999999999997</c:v>
                </c:pt>
                <c:pt idx="81">
                  <c:v>7.8670000000000044</c:v>
                </c:pt>
                <c:pt idx="82">
                  <c:v>4.3410000000000011</c:v>
                </c:pt>
                <c:pt idx="83">
                  <c:v>6.0219999999999985</c:v>
                </c:pt>
                <c:pt idx="84">
                  <c:v>6.4540000000000006</c:v>
                </c:pt>
                <c:pt idx="85">
                  <c:v>7.2690000000000019</c:v>
                </c:pt>
                <c:pt idx="86">
                  <c:v>6.282</c:v>
                </c:pt>
                <c:pt idx="87">
                  <c:v>4</c:v>
                </c:pt>
                <c:pt idx="88">
                  <c:v>7.1939999999999991</c:v>
                </c:pt>
                <c:pt idx="89">
                  <c:v>5.1330000000000009</c:v>
                </c:pt>
                <c:pt idx="90">
                  <c:v>6.6330000000000027</c:v>
                </c:pt>
                <c:pt idx="91">
                  <c:v>7.1499999999999986</c:v>
                </c:pt>
                <c:pt idx="92">
                  <c:v>7.9690000000000003</c:v>
                </c:pt>
                <c:pt idx="93">
                  <c:v>5.8550000000000004</c:v>
                </c:pt>
                <c:pt idx="94">
                  <c:v>5.2109999999999985</c:v>
                </c:pt>
                <c:pt idx="95">
                  <c:v>5.2590000000000003</c:v>
                </c:pt>
                <c:pt idx="96">
                  <c:v>3.9570000000000007</c:v>
                </c:pt>
                <c:pt idx="97">
                  <c:v>5.8089999999999975</c:v>
                </c:pt>
                <c:pt idx="98">
                  <c:v>7.8249999999999957</c:v>
                </c:pt>
                <c:pt idx="99">
                  <c:v>6.6360000000000028</c:v>
                </c:pt>
                <c:pt idx="100">
                  <c:v>6.1189999999999962</c:v>
                </c:pt>
                <c:pt idx="101">
                  <c:v>10.390000000000004</c:v>
                </c:pt>
                <c:pt idx="102">
                  <c:v>5.9899999999999984</c:v>
                </c:pt>
                <c:pt idx="103">
                  <c:v>5.9920000000000009</c:v>
                </c:pt>
                <c:pt idx="104">
                  <c:v>6.9140000000000015</c:v>
                </c:pt>
                <c:pt idx="105">
                  <c:v>5.8440000000000012</c:v>
                </c:pt>
                <c:pt idx="106">
                  <c:v>4.6709999999999994</c:v>
                </c:pt>
                <c:pt idx="107">
                  <c:v>6.453000000000003</c:v>
                </c:pt>
                <c:pt idx="108">
                  <c:v>3.9400000000000013</c:v>
                </c:pt>
                <c:pt idx="109">
                  <c:v>7.2160000000000011</c:v>
                </c:pt>
                <c:pt idx="110">
                  <c:v>5.107999999999997</c:v>
                </c:pt>
                <c:pt idx="111">
                  <c:v>8.0820000000000007</c:v>
                </c:pt>
                <c:pt idx="112">
                  <c:v>4.9670000000000059</c:v>
                </c:pt>
                <c:pt idx="113">
                  <c:v>7.0950000000000024</c:v>
                </c:pt>
                <c:pt idx="114">
                  <c:v>8.5329999999999977</c:v>
                </c:pt>
                <c:pt idx="115">
                  <c:v>6.1849999999999987</c:v>
                </c:pt>
                <c:pt idx="116">
                  <c:v>11.073</c:v>
                </c:pt>
                <c:pt idx="117">
                  <c:v>6.32</c:v>
                </c:pt>
                <c:pt idx="118">
                  <c:v>4.3819999999999997</c:v>
                </c:pt>
                <c:pt idx="119">
                  <c:v>5.1480000000000015</c:v>
                </c:pt>
                <c:pt idx="120">
                  <c:v>4.2109999999999985</c:v>
                </c:pt>
                <c:pt idx="121">
                  <c:v>7.3960000000000008</c:v>
                </c:pt>
                <c:pt idx="122">
                  <c:v>10.257</c:v>
                </c:pt>
                <c:pt idx="123">
                  <c:v>7.0219999999999985</c:v>
                </c:pt>
                <c:pt idx="124">
                  <c:v>5.1819999999999986</c:v>
                </c:pt>
                <c:pt idx="125">
                  <c:v>5.8800000000000026</c:v>
                </c:pt>
                <c:pt idx="126">
                  <c:v>6.8099999999999987</c:v>
                </c:pt>
                <c:pt idx="127">
                  <c:v>5.259999999999998</c:v>
                </c:pt>
                <c:pt idx="128">
                  <c:v>6.0489999999999995</c:v>
                </c:pt>
                <c:pt idx="129">
                  <c:v>7.924000000000003</c:v>
                </c:pt>
                <c:pt idx="130">
                  <c:v>4.4770000000000003</c:v>
                </c:pt>
                <c:pt idx="131">
                  <c:v>7.8729999999999976</c:v>
                </c:pt>
                <c:pt idx="132">
                  <c:v>8.6880000000000006</c:v>
                </c:pt>
                <c:pt idx="133">
                  <c:v>9.0629999999999988</c:v>
                </c:pt>
                <c:pt idx="134">
                  <c:v>7.1580000000000013</c:v>
                </c:pt>
                <c:pt idx="135">
                  <c:v>9.352999999999998</c:v>
                </c:pt>
                <c:pt idx="136">
                  <c:v>6.7029999999999994</c:v>
                </c:pt>
                <c:pt idx="137">
                  <c:v>13.111999999999998</c:v>
                </c:pt>
                <c:pt idx="138">
                  <c:v>6.6069999999999993</c:v>
                </c:pt>
                <c:pt idx="139">
                  <c:v>9.1330000000000027</c:v>
                </c:pt>
                <c:pt idx="140">
                  <c:v>8.296999999999997</c:v>
                </c:pt>
                <c:pt idx="141">
                  <c:v>9.8670000000000009</c:v>
                </c:pt>
                <c:pt idx="142">
                  <c:v>7.5090000000000021</c:v>
                </c:pt>
                <c:pt idx="143">
                  <c:v>9.2020000000000017</c:v>
                </c:pt>
                <c:pt idx="144">
                  <c:v>8.41</c:v>
                </c:pt>
                <c:pt idx="145">
                  <c:v>6.9439999999999991</c:v>
                </c:pt>
                <c:pt idx="146">
                  <c:v>6.2850000000000001</c:v>
                </c:pt>
                <c:pt idx="147">
                  <c:v>11.455000000000002</c:v>
                </c:pt>
                <c:pt idx="148">
                  <c:v>8.82</c:v>
                </c:pt>
                <c:pt idx="149">
                  <c:v>7.791999999999998</c:v>
                </c:pt>
                <c:pt idx="150">
                  <c:v>8.0620000000000012</c:v>
                </c:pt>
                <c:pt idx="151">
                  <c:v>10.472000000000001</c:v>
                </c:pt>
                <c:pt idx="152">
                  <c:v>9.0630000000000024</c:v>
                </c:pt>
                <c:pt idx="153">
                  <c:v>10.062000000000001</c:v>
                </c:pt>
                <c:pt idx="154">
                  <c:v>6.6700000000000017</c:v>
                </c:pt>
                <c:pt idx="155">
                  <c:v>5.7690000000000001</c:v>
                </c:pt>
                <c:pt idx="156">
                  <c:v>7.2220000000000004</c:v>
                </c:pt>
                <c:pt idx="157">
                  <c:v>6.2390000000000008</c:v>
                </c:pt>
                <c:pt idx="158">
                  <c:v>8.0240000000000009</c:v>
                </c:pt>
                <c:pt idx="159">
                  <c:v>5.2700000000000014</c:v>
                </c:pt>
                <c:pt idx="160">
                  <c:v>5.9619999999999997</c:v>
                </c:pt>
                <c:pt idx="161">
                  <c:v>5.270999999999999</c:v>
                </c:pt>
                <c:pt idx="162">
                  <c:v>4.8449999999999989</c:v>
                </c:pt>
                <c:pt idx="163">
                  <c:v>7.5060000000000002</c:v>
                </c:pt>
                <c:pt idx="164">
                  <c:v>9.3490000000000002</c:v>
                </c:pt>
                <c:pt idx="165">
                  <c:v>6.3719999999999999</c:v>
                </c:pt>
                <c:pt idx="166">
                  <c:v>6.2470000000000034</c:v>
                </c:pt>
                <c:pt idx="167">
                  <c:v>8.0340000000000025</c:v>
                </c:pt>
                <c:pt idx="168">
                  <c:v>6.1539999999999999</c:v>
                </c:pt>
                <c:pt idx="169">
                  <c:v>9.7390000000000008</c:v>
                </c:pt>
                <c:pt idx="170">
                  <c:v>8.3629999999999978</c:v>
                </c:pt>
                <c:pt idx="171">
                  <c:v>11.081</c:v>
                </c:pt>
                <c:pt idx="172">
                  <c:v>9.4030000000000005</c:v>
                </c:pt>
                <c:pt idx="173">
                  <c:v>6.2780000000000022</c:v>
                </c:pt>
                <c:pt idx="174">
                  <c:v>8.299000000000003</c:v>
                </c:pt>
                <c:pt idx="175">
                  <c:v>8.5869999999999997</c:v>
                </c:pt>
                <c:pt idx="176">
                  <c:v>7.3059999999999974</c:v>
                </c:pt>
                <c:pt idx="177">
                  <c:v>6.4500000000000028</c:v>
                </c:pt>
                <c:pt idx="178">
                  <c:v>6.4349999999999987</c:v>
                </c:pt>
                <c:pt idx="179">
                  <c:v>11.687000000000001</c:v>
                </c:pt>
                <c:pt idx="180">
                  <c:v>6.8889999999999993</c:v>
                </c:pt>
                <c:pt idx="181">
                  <c:v>4.7610000000000001</c:v>
                </c:pt>
                <c:pt idx="182">
                  <c:v>5.9269999999999996</c:v>
                </c:pt>
                <c:pt idx="183">
                  <c:v>5.929000000000002</c:v>
                </c:pt>
                <c:pt idx="184">
                  <c:v>7.3929999999999971</c:v>
                </c:pt>
                <c:pt idx="185">
                  <c:v>6.35</c:v>
                </c:pt>
                <c:pt idx="186">
                  <c:v>6.197000000000001</c:v>
                </c:pt>
                <c:pt idx="187">
                  <c:v>4.7890000000000015</c:v>
                </c:pt>
                <c:pt idx="188">
                  <c:v>6.2029999999999994</c:v>
                </c:pt>
                <c:pt idx="189">
                  <c:v>5.4030000000000005</c:v>
                </c:pt>
                <c:pt idx="190">
                  <c:v>5.1349999999999998</c:v>
                </c:pt>
                <c:pt idx="191">
                  <c:v>4.6370000000000005</c:v>
                </c:pt>
                <c:pt idx="192">
                  <c:v>9.4370000000000012</c:v>
                </c:pt>
                <c:pt idx="193">
                  <c:v>8.9319999999999986</c:v>
                </c:pt>
                <c:pt idx="194">
                  <c:v>6.4989999999999952</c:v>
                </c:pt>
                <c:pt idx="195">
                  <c:v>5.972999999999999</c:v>
                </c:pt>
                <c:pt idx="196">
                  <c:v>7.4450000000000003</c:v>
                </c:pt>
                <c:pt idx="197">
                  <c:v>5.629999999999999</c:v>
                </c:pt>
                <c:pt idx="198">
                  <c:v>5.9029999999999987</c:v>
                </c:pt>
                <c:pt idx="199">
                  <c:v>7.9170000000000016</c:v>
                </c:pt>
                <c:pt idx="200">
                  <c:v>10.175999999999998</c:v>
                </c:pt>
                <c:pt idx="201">
                  <c:v>8.6030000000000015</c:v>
                </c:pt>
                <c:pt idx="202">
                  <c:v>6.0269999999999975</c:v>
                </c:pt>
                <c:pt idx="203">
                  <c:v>5.718</c:v>
                </c:pt>
                <c:pt idx="204">
                  <c:v>5.5300000000000011</c:v>
                </c:pt>
                <c:pt idx="205">
                  <c:v>5.3320000000000007</c:v>
                </c:pt>
                <c:pt idx="206">
                  <c:v>5.2739999999999991</c:v>
                </c:pt>
                <c:pt idx="207">
                  <c:v>9.6489999999999974</c:v>
                </c:pt>
                <c:pt idx="208">
                  <c:v>8.3460000000000001</c:v>
                </c:pt>
                <c:pt idx="209">
                  <c:v>7.9909999999999997</c:v>
                </c:pt>
                <c:pt idx="210">
                  <c:v>10.232000000000003</c:v>
                </c:pt>
                <c:pt idx="211">
                  <c:v>6.2219999999999978</c:v>
                </c:pt>
                <c:pt idx="212">
                  <c:v>10.443000000000001</c:v>
                </c:pt>
                <c:pt idx="213">
                  <c:v>6.5269999999999992</c:v>
                </c:pt>
                <c:pt idx="214">
                  <c:v>8.8500000000000014</c:v>
                </c:pt>
                <c:pt idx="215">
                  <c:v>5.048</c:v>
                </c:pt>
                <c:pt idx="216">
                  <c:v>6.2139999999999986</c:v>
                </c:pt>
                <c:pt idx="217">
                  <c:v>13.113999999999997</c:v>
                </c:pt>
                <c:pt idx="218">
                  <c:v>10.367000000000001</c:v>
                </c:pt>
                <c:pt idx="219">
                  <c:v>8.1759999999999984</c:v>
                </c:pt>
                <c:pt idx="220">
                  <c:v>8.1350000000000016</c:v>
                </c:pt>
                <c:pt idx="221">
                  <c:v>10.041999999999998</c:v>
                </c:pt>
                <c:pt idx="222">
                  <c:v>11.194000000000001</c:v>
                </c:pt>
                <c:pt idx="223">
                  <c:v>5.7370000000000019</c:v>
                </c:pt>
                <c:pt idx="224">
                  <c:v>5.0990000000000002</c:v>
                </c:pt>
                <c:pt idx="225">
                  <c:v>5.509999999999998</c:v>
                </c:pt>
                <c:pt idx="226">
                  <c:v>7.3759999999999994</c:v>
                </c:pt>
                <c:pt idx="227">
                  <c:v>7.238999999999999</c:v>
                </c:pt>
                <c:pt idx="228">
                  <c:v>5.4830000000000005</c:v>
                </c:pt>
                <c:pt idx="229">
                  <c:v>7.6730000000000018</c:v>
                </c:pt>
                <c:pt idx="230">
                  <c:v>6.2020000000000017</c:v>
                </c:pt>
                <c:pt idx="231">
                  <c:v>4.6759999999999984</c:v>
                </c:pt>
                <c:pt idx="232">
                  <c:v>4.6989999999999998</c:v>
                </c:pt>
                <c:pt idx="233">
                  <c:v>6.4090000000000025</c:v>
                </c:pt>
                <c:pt idx="234">
                  <c:v>5.3299999999999983</c:v>
                </c:pt>
                <c:pt idx="235">
                  <c:v>6.173</c:v>
                </c:pt>
                <c:pt idx="236">
                  <c:v>7.8430000000000017</c:v>
                </c:pt>
                <c:pt idx="237">
                  <c:v>5.2480000000000011</c:v>
                </c:pt>
                <c:pt idx="238">
                  <c:v>4.4530000000000003</c:v>
                </c:pt>
                <c:pt idx="239">
                  <c:v>6.6840000000000011</c:v>
                </c:pt>
                <c:pt idx="240">
                  <c:v>9.115000000000002</c:v>
                </c:pt>
                <c:pt idx="241">
                  <c:v>5.5520000000000014</c:v>
                </c:pt>
                <c:pt idx="242">
                  <c:v>4.641</c:v>
                </c:pt>
                <c:pt idx="243">
                  <c:v>7.2530000000000001</c:v>
                </c:pt>
                <c:pt idx="244">
                  <c:v>7.8550000000000022</c:v>
                </c:pt>
                <c:pt idx="245">
                  <c:v>6.5289999999999999</c:v>
                </c:pt>
                <c:pt idx="246">
                  <c:v>5.1689999999999996</c:v>
                </c:pt>
                <c:pt idx="247">
                  <c:v>5.7160000000000011</c:v>
                </c:pt>
                <c:pt idx="248">
                  <c:v>6.5</c:v>
                </c:pt>
                <c:pt idx="249">
                  <c:v>7.2949999999999982</c:v>
                </c:pt>
                <c:pt idx="250">
                  <c:v>5.2240000000000002</c:v>
                </c:pt>
                <c:pt idx="251">
                  <c:v>3.9390000000000005</c:v>
                </c:pt>
                <c:pt idx="252">
                  <c:v>5.7219999999999995</c:v>
                </c:pt>
                <c:pt idx="253">
                  <c:v>8.6469999999999985</c:v>
                </c:pt>
                <c:pt idx="254">
                  <c:v>8.7530000000000001</c:v>
                </c:pt>
                <c:pt idx="255">
                  <c:v>6.6620000000000026</c:v>
                </c:pt>
                <c:pt idx="256">
                  <c:v>7.8130000000000024</c:v>
                </c:pt>
                <c:pt idx="257">
                  <c:v>10.244</c:v>
                </c:pt>
                <c:pt idx="258">
                  <c:v>7.6419999999999995</c:v>
                </c:pt>
                <c:pt idx="259">
                  <c:v>8.1539999999999999</c:v>
                </c:pt>
                <c:pt idx="260">
                  <c:v>4.6590000000000025</c:v>
                </c:pt>
                <c:pt idx="261">
                  <c:v>9.3159999999999989</c:v>
                </c:pt>
                <c:pt idx="262">
                  <c:v>7.68</c:v>
                </c:pt>
                <c:pt idx="263">
                  <c:v>8.0080000000000027</c:v>
                </c:pt>
                <c:pt idx="264">
                  <c:v>5.4039999999999999</c:v>
                </c:pt>
                <c:pt idx="265">
                  <c:v>6.384999999999998</c:v>
                </c:pt>
                <c:pt idx="266">
                  <c:v>4.511000000000001</c:v>
                </c:pt>
                <c:pt idx="267">
                  <c:v>3.6549999999999994</c:v>
                </c:pt>
                <c:pt idx="268">
                  <c:v>5.0109999999999992</c:v>
                </c:pt>
                <c:pt idx="269">
                  <c:v>3.2549999999999999</c:v>
                </c:pt>
                <c:pt idx="270">
                  <c:v>4.05</c:v>
                </c:pt>
                <c:pt idx="271">
                  <c:v>0.34</c:v>
                </c:pt>
                <c:pt idx="272">
                  <c:v>5.6830000000000016</c:v>
                </c:pt>
                <c:pt idx="273">
                  <c:v>4.4280000000000008</c:v>
                </c:pt>
                <c:pt idx="274">
                  <c:v>3.2499999999999996</c:v>
                </c:pt>
                <c:pt idx="275">
                  <c:v>2.581</c:v>
                </c:pt>
                <c:pt idx="276">
                  <c:v>3.5430000000000001</c:v>
                </c:pt>
                <c:pt idx="277">
                  <c:v>4.407</c:v>
                </c:pt>
                <c:pt idx="278">
                  <c:v>4.0229999999999997</c:v>
                </c:pt>
                <c:pt idx="279">
                  <c:v>5.3589999999999982</c:v>
                </c:pt>
                <c:pt idx="280">
                  <c:v>3.5750000000000011</c:v>
                </c:pt>
                <c:pt idx="281">
                  <c:v>2.4169999999999998</c:v>
                </c:pt>
                <c:pt idx="282">
                  <c:v>5.8410000000000011</c:v>
                </c:pt>
                <c:pt idx="283">
                  <c:v>6.4260000000000019</c:v>
                </c:pt>
                <c:pt idx="284">
                  <c:v>7.6059999999999981</c:v>
                </c:pt>
                <c:pt idx="285">
                  <c:v>3.0859999999999985</c:v>
                </c:pt>
                <c:pt idx="286">
                  <c:v>3.7399999999999998</c:v>
                </c:pt>
                <c:pt idx="287">
                  <c:v>3.9029999999999996</c:v>
                </c:pt>
                <c:pt idx="288">
                  <c:v>4.8520000000000003</c:v>
                </c:pt>
                <c:pt idx="289">
                  <c:v>4.8940000000000001</c:v>
                </c:pt>
                <c:pt idx="290">
                  <c:v>5.6859999999999999</c:v>
                </c:pt>
                <c:pt idx="291">
                  <c:v>5.9559999999999995</c:v>
                </c:pt>
                <c:pt idx="292">
                  <c:v>4.0009999999999994</c:v>
                </c:pt>
                <c:pt idx="293">
                  <c:v>1.7609999999999999</c:v>
                </c:pt>
                <c:pt idx="294">
                  <c:v>3.4599999999999991</c:v>
                </c:pt>
                <c:pt idx="295">
                  <c:v>3.2479999999999993</c:v>
                </c:pt>
                <c:pt idx="296">
                  <c:v>5.1489999999999991</c:v>
                </c:pt>
                <c:pt idx="297">
                  <c:v>4.6899999999999995</c:v>
                </c:pt>
                <c:pt idx="298">
                  <c:v>1.9609999999999999</c:v>
                </c:pt>
                <c:pt idx="299">
                  <c:v>3.879999999999999</c:v>
                </c:pt>
                <c:pt idx="300">
                  <c:v>3.0059999999999998</c:v>
                </c:pt>
                <c:pt idx="301">
                  <c:v>2.5600000000000005</c:v>
                </c:pt>
                <c:pt idx="302">
                  <c:v>2.5439999999999996</c:v>
                </c:pt>
                <c:pt idx="303">
                  <c:v>3.1100000000000003</c:v>
                </c:pt>
                <c:pt idx="304">
                  <c:v>4.6769999999999996</c:v>
                </c:pt>
                <c:pt idx="305">
                  <c:v>2.4929999999999999</c:v>
                </c:pt>
                <c:pt idx="306">
                  <c:v>1.5839999999999999</c:v>
                </c:pt>
                <c:pt idx="307">
                  <c:v>4.554000000000002</c:v>
                </c:pt>
                <c:pt idx="308">
                  <c:v>3.7270000000000003</c:v>
                </c:pt>
                <c:pt idx="309">
                  <c:v>5.4740000000000002</c:v>
                </c:pt>
                <c:pt idx="310">
                  <c:v>5.4699999999999989</c:v>
                </c:pt>
                <c:pt idx="311">
                  <c:v>6.8199999999999985</c:v>
                </c:pt>
                <c:pt idx="312">
                  <c:v>7.6649999999999991</c:v>
                </c:pt>
                <c:pt idx="313">
                  <c:v>4.2719999999999994</c:v>
                </c:pt>
                <c:pt idx="314">
                  <c:v>2.1819999999999995</c:v>
                </c:pt>
                <c:pt idx="315">
                  <c:v>3.8260000000000001</c:v>
                </c:pt>
                <c:pt idx="316">
                  <c:v>5.4430000000000005</c:v>
                </c:pt>
                <c:pt idx="317">
                  <c:v>1.667</c:v>
                </c:pt>
                <c:pt idx="318">
                  <c:v>4.5779999999999994</c:v>
                </c:pt>
                <c:pt idx="319">
                  <c:v>1.0620000000000001</c:v>
                </c:pt>
                <c:pt idx="320">
                  <c:v>1.696</c:v>
                </c:pt>
                <c:pt idx="321">
                  <c:v>2.3010000000000002</c:v>
                </c:pt>
                <c:pt idx="322">
                  <c:v>4.0450000000000017</c:v>
                </c:pt>
                <c:pt idx="323">
                  <c:v>2.5739999999999998</c:v>
                </c:pt>
                <c:pt idx="324">
                  <c:v>4.1500000000000004</c:v>
                </c:pt>
                <c:pt idx="325">
                  <c:v>2.1379999999999999</c:v>
                </c:pt>
                <c:pt idx="326">
                  <c:v>0.56000000000000005</c:v>
                </c:pt>
                <c:pt idx="327">
                  <c:v>4.8499999999999996</c:v>
                </c:pt>
                <c:pt idx="328">
                  <c:v>5.8490000000000002</c:v>
                </c:pt>
                <c:pt idx="329">
                  <c:v>2.734</c:v>
                </c:pt>
                <c:pt idx="330">
                  <c:v>2.387</c:v>
                </c:pt>
                <c:pt idx="331">
                  <c:v>0.86</c:v>
                </c:pt>
                <c:pt idx="332">
                  <c:v>3.9599999999999973</c:v>
                </c:pt>
                <c:pt idx="333">
                  <c:v>0.62</c:v>
                </c:pt>
                <c:pt idx="334">
                  <c:v>0.63900000000000001</c:v>
                </c:pt>
                <c:pt idx="335">
                  <c:v>2.9290000000000003</c:v>
                </c:pt>
                <c:pt idx="336">
                  <c:v>0.91700000000000004</c:v>
                </c:pt>
                <c:pt idx="337">
                  <c:v>0.2</c:v>
                </c:pt>
                <c:pt idx="338">
                  <c:v>2.085</c:v>
                </c:pt>
                <c:pt idx="339">
                  <c:v>1.8289999999999997</c:v>
                </c:pt>
                <c:pt idx="340">
                  <c:v>2.1559999999999997</c:v>
                </c:pt>
                <c:pt idx="341">
                  <c:v>1.3280000000000001</c:v>
                </c:pt>
                <c:pt idx="342">
                  <c:v>3.5510000000000002</c:v>
                </c:pt>
                <c:pt idx="343">
                  <c:v>0.89</c:v>
                </c:pt>
                <c:pt idx="344">
                  <c:v>2.8980000000000006</c:v>
                </c:pt>
                <c:pt idx="345">
                  <c:v>0.49</c:v>
                </c:pt>
                <c:pt idx="346">
                  <c:v>1.0009999999999999</c:v>
                </c:pt>
                <c:pt idx="347">
                  <c:v>3.0800000000000005</c:v>
                </c:pt>
                <c:pt idx="348">
                  <c:v>2.7339999999999995</c:v>
                </c:pt>
                <c:pt idx="349">
                  <c:v>2.0209999999999999</c:v>
                </c:pt>
                <c:pt idx="350">
                  <c:v>4.03</c:v>
                </c:pt>
                <c:pt idx="351">
                  <c:v>3.0010000000000012</c:v>
                </c:pt>
                <c:pt idx="352">
                  <c:v>3.8049999999999997</c:v>
                </c:pt>
                <c:pt idx="353">
                  <c:v>1.423</c:v>
                </c:pt>
                <c:pt idx="354">
                  <c:v>3.137</c:v>
                </c:pt>
                <c:pt idx="355">
                  <c:v>0.27</c:v>
                </c:pt>
                <c:pt idx="356">
                  <c:v>1.8370000000000002</c:v>
                </c:pt>
                <c:pt idx="357">
                  <c:v>0.51</c:v>
                </c:pt>
                <c:pt idx="358">
                  <c:v>1.734</c:v>
                </c:pt>
                <c:pt idx="359">
                  <c:v>3.0670000000000002</c:v>
                </c:pt>
                <c:pt idx="360">
                  <c:v>2.3810000000000002</c:v>
                </c:pt>
                <c:pt idx="361">
                  <c:v>0.2</c:v>
                </c:pt>
                <c:pt idx="362">
                  <c:v>1.9239999999999999</c:v>
                </c:pt>
                <c:pt idx="363">
                  <c:v>2.5469999999999997</c:v>
                </c:pt>
                <c:pt idx="364">
                  <c:v>2.7090000000000005</c:v>
                </c:pt>
                <c:pt idx="365">
                  <c:v>4.32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10-4AC0-9379-702F83744C72}"/>
            </c:ext>
          </c:extLst>
        </c:ser>
        <c:ser>
          <c:idx val="1"/>
          <c:order val="1"/>
          <c:tx>
            <c:strRef>
              <c:f>Details!$K$1</c:f>
              <c:strCache>
                <c:ptCount val="1"/>
                <c:pt idx="0">
                  <c:v>Eigen verbruik met batterij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Details!$A$2:$A$367</c:f>
              <c:numCache>
                <c:formatCode>m/d/yyyy</c:formatCode>
                <c:ptCount val="36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  <c:pt idx="106">
                  <c:v>43937</c:v>
                </c:pt>
                <c:pt idx="107">
                  <c:v>43938</c:v>
                </c:pt>
                <c:pt idx="108">
                  <c:v>43939</c:v>
                </c:pt>
                <c:pt idx="109">
                  <c:v>43940</c:v>
                </c:pt>
                <c:pt idx="110">
                  <c:v>43941</c:v>
                </c:pt>
                <c:pt idx="111">
                  <c:v>43942</c:v>
                </c:pt>
                <c:pt idx="112">
                  <c:v>43943</c:v>
                </c:pt>
                <c:pt idx="113">
                  <c:v>43944</c:v>
                </c:pt>
                <c:pt idx="114">
                  <c:v>43945</c:v>
                </c:pt>
                <c:pt idx="115">
                  <c:v>43946</c:v>
                </c:pt>
                <c:pt idx="116">
                  <c:v>43947</c:v>
                </c:pt>
                <c:pt idx="117">
                  <c:v>43948</c:v>
                </c:pt>
                <c:pt idx="118">
                  <c:v>43949</c:v>
                </c:pt>
                <c:pt idx="119">
                  <c:v>43950</c:v>
                </c:pt>
                <c:pt idx="120">
                  <c:v>43951</c:v>
                </c:pt>
                <c:pt idx="121">
                  <c:v>43952</c:v>
                </c:pt>
                <c:pt idx="122">
                  <c:v>43953</c:v>
                </c:pt>
                <c:pt idx="123">
                  <c:v>43954</c:v>
                </c:pt>
                <c:pt idx="124">
                  <c:v>43955</c:v>
                </c:pt>
                <c:pt idx="125">
                  <c:v>43956</c:v>
                </c:pt>
                <c:pt idx="126">
                  <c:v>43957</c:v>
                </c:pt>
                <c:pt idx="127">
                  <c:v>43958</c:v>
                </c:pt>
                <c:pt idx="128">
                  <c:v>43959</c:v>
                </c:pt>
                <c:pt idx="129">
                  <c:v>43960</c:v>
                </c:pt>
                <c:pt idx="130">
                  <c:v>43961</c:v>
                </c:pt>
                <c:pt idx="131">
                  <c:v>43962</c:v>
                </c:pt>
                <c:pt idx="132">
                  <c:v>43963</c:v>
                </c:pt>
                <c:pt idx="133">
                  <c:v>43964</c:v>
                </c:pt>
                <c:pt idx="134">
                  <c:v>43965</c:v>
                </c:pt>
                <c:pt idx="135">
                  <c:v>43966</c:v>
                </c:pt>
                <c:pt idx="136">
                  <c:v>43967</c:v>
                </c:pt>
                <c:pt idx="137">
                  <c:v>43968</c:v>
                </c:pt>
                <c:pt idx="138">
                  <c:v>43969</c:v>
                </c:pt>
                <c:pt idx="139">
                  <c:v>43970</c:v>
                </c:pt>
                <c:pt idx="140">
                  <c:v>43971</c:v>
                </c:pt>
                <c:pt idx="141">
                  <c:v>43972</c:v>
                </c:pt>
                <c:pt idx="142">
                  <c:v>43973</c:v>
                </c:pt>
                <c:pt idx="143">
                  <c:v>43974</c:v>
                </c:pt>
                <c:pt idx="144">
                  <c:v>43975</c:v>
                </c:pt>
                <c:pt idx="145">
                  <c:v>43976</c:v>
                </c:pt>
                <c:pt idx="146">
                  <c:v>43977</c:v>
                </c:pt>
                <c:pt idx="147">
                  <c:v>43978</c:v>
                </c:pt>
                <c:pt idx="148">
                  <c:v>43979</c:v>
                </c:pt>
                <c:pt idx="149">
                  <c:v>43980</c:v>
                </c:pt>
                <c:pt idx="150">
                  <c:v>43981</c:v>
                </c:pt>
                <c:pt idx="151">
                  <c:v>43982</c:v>
                </c:pt>
                <c:pt idx="152">
                  <c:v>43983</c:v>
                </c:pt>
                <c:pt idx="153">
                  <c:v>43984</c:v>
                </c:pt>
                <c:pt idx="154">
                  <c:v>43985</c:v>
                </c:pt>
                <c:pt idx="155">
                  <c:v>43986</c:v>
                </c:pt>
                <c:pt idx="156">
                  <c:v>43987</c:v>
                </c:pt>
                <c:pt idx="157">
                  <c:v>43988</c:v>
                </c:pt>
                <c:pt idx="158">
                  <c:v>43989</c:v>
                </c:pt>
                <c:pt idx="159">
                  <c:v>43990</c:v>
                </c:pt>
                <c:pt idx="160">
                  <c:v>43991</c:v>
                </c:pt>
                <c:pt idx="161">
                  <c:v>43992</c:v>
                </c:pt>
                <c:pt idx="162">
                  <c:v>43993</c:v>
                </c:pt>
                <c:pt idx="163">
                  <c:v>43994</c:v>
                </c:pt>
                <c:pt idx="164">
                  <c:v>43995</c:v>
                </c:pt>
                <c:pt idx="165">
                  <c:v>43996</c:v>
                </c:pt>
                <c:pt idx="166">
                  <c:v>43997</c:v>
                </c:pt>
                <c:pt idx="167">
                  <c:v>43998</c:v>
                </c:pt>
                <c:pt idx="168">
                  <c:v>43999</c:v>
                </c:pt>
                <c:pt idx="169">
                  <c:v>44000</c:v>
                </c:pt>
                <c:pt idx="170">
                  <c:v>44001</c:v>
                </c:pt>
                <c:pt idx="171">
                  <c:v>44002</c:v>
                </c:pt>
                <c:pt idx="172">
                  <c:v>44003</c:v>
                </c:pt>
                <c:pt idx="173">
                  <c:v>44004</c:v>
                </c:pt>
                <c:pt idx="174">
                  <c:v>44005</c:v>
                </c:pt>
                <c:pt idx="175">
                  <c:v>44006</c:v>
                </c:pt>
                <c:pt idx="176">
                  <c:v>44007</c:v>
                </c:pt>
                <c:pt idx="177">
                  <c:v>44008</c:v>
                </c:pt>
                <c:pt idx="178">
                  <c:v>44009</c:v>
                </c:pt>
                <c:pt idx="179">
                  <c:v>44010</c:v>
                </c:pt>
                <c:pt idx="180">
                  <c:v>44011</c:v>
                </c:pt>
                <c:pt idx="181">
                  <c:v>44012</c:v>
                </c:pt>
                <c:pt idx="182">
                  <c:v>44013</c:v>
                </c:pt>
                <c:pt idx="183">
                  <c:v>44014</c:v>
                </c:pt>
                <c:pt idx="184">
                  <c:v>44015</c:v>
                </c:pt>
                <c:pt idx="185">
                  <c:v>44016</c:v>
                </c:pt>
                <c:pt idx="186">
                  <c:v>44017</c:v>
                </c:pt>
                <c:pt idx="187">
                  <c:v>44018</c:v>
                </c:pt>
                <c:pt idx="188">
                  <c:v>44019</c:v>
                </c:pt>
                <c:pt idx="189">
                  <c:v>44020</c:v>
                </c:pt>
                <c:pt idx="190">
                  <c:v>44021</c:v>
                </c:pt>
                <c:pt idx="191">
                  <c:v>44022</c:v>
                </c:pt>
                <c:pt idx="192">
                  <c:v>44023</c:v>
                </c:pt>
                <c:pt idx="193">
                  <c:v>44024</c:v>
                </c:pt>
                <c:pt idx="194">
                  <c:v>44025</c:v>
                </c:pt>
                <c:pt idx="195">
                  <c:v>44026</c:v>
                </c:pt>
                <c:pt idx="196">
                  <c:v>44027</c:v>
                </c:pt>
                <c:pt idx="197">
                  <c:v>44028</c:v>
                </c:pt>
                <c:pt idx="198">
                  <c:v>44029</c:v>
                </c:pt>
                <c:pt idx="199">
                  <c:v>44030</c:v>
                </c:pt>
                <c:pt idx="200">
                  <c:v>44031</c:v>
                </c:pt>
                <c:pt idx="201">
                  <c:v>44032</c:v>
                </c:pt>
                <c:pt idx="202">
                  <c:v>44033</c:v>
                </c:pt>
                <c:pt idx="203">
                  <c:v>44034</c:v>
                </c:pt>
                <c:pt idx="204">
                  <c:v>44035</c:v>
                </c:pt>
                <c:pt idx="205">
                  <c:v>44036</c:v>
                </c:pt>
                <c:pt idx="206">
                  <c:v>44037</c:v>
                </c:pt>
                <c:pt idx="207">
                  <c:v>44038</c:v>
                </c:pt>
                <c:pt idx="208">
                  <c:v>44039</c:v>
                </c:pt>
                <c:pt idx="209">
                  <c:v>44040</c:v>
                </c:pt>
                <c:pt idx="210">
                  <c:v>44041</c:v>
                </c:pt>
                <c:pt idx="211">
                  <c:v>44042</c:v>
                </c:pt>
                <c:pt idx="212">
                  <c:v>44043</c:v>
                </c:pt>
                <c:pt idx="213">
                  <c:v>44044</c:v>
                </c:pt>
                <c:pt idx="214">
                  <c:v>44045</c:v>
                </c:pt>
                <c:pt idx="215">
                  <c:v>44046</c:v>
                </c:pt>
                <c:pt idx="216">
                  <c:v>44047</c:v>
                </c:pt>
                <c:pt idx="217">
                  <c:v>44048</c:v>
                </c:pt>
                <c:pt idx="218">
                  <c:v>44049</c:v>
                </c:pt>
                <c:pt idx="219">
                  <c:v>44050</c:v>
                </c:pt>
                <c:pt idx="220">
                  <c:v>44051</c:v>
                </c:pt>
                <c:pt idx="221">
                  <c:v>44052</c:v>
                </c:pt>
                <c:pt idx="222">
                  <c:v>44053</c:v>
                </c:pt>
                <c:pt idx="223">
                  <c:v>44054</c:v>
                </c:pt>
                <c:pt idx="224">
                  <c:v>44055</c:v>
                </c:pt>
                <c:pt idx="225">
                  <c:v>44056</c:v>
                </c:pt>
                <c:pt idx="226">
                  <c:v>44057</c:v>
                </c:pt>
                <c:pt idx="227">
                  <c:v>44058</c:v>
                </c:pt>
                <c:pt idx="228">
                  <c:v>44059</c:v>
                </c:pt>
                <c:pt idx="229">
                  <c:v>44060</c:v>
                </c:pt>
                <c:pt idx="230">
                  <c:v>44061</c:v>
                </c:pt>
                <c:pt idx="231">
                  <c:v>44062</c:v>
                </c:pt>
                <c:pt idx="232">
                  <c:v>44063</c:v>
                </c:pt>
                <c:pt idx="233">
                  <c:v>44064</c:v>
                </c:pt>
                <c:pt idx="234">
                  <c:v>44065</c:v>
                </c:pt>
                <c:pt idx="235">
                  <c:v>44066</c:v>
                </c:pt>
                <c:pt idx="236">
                  <c:v>44067</c:v>
                </c:pt>
                <c:pt idx="237">
                  <c:v>44068</c:v>
                </c:pt>
                <c:pt idx="238">
                  <c:v>44069</c:v>
                </c:pt>
                <c:pt idx="239">
                  <c:v>44070</c:v>
                </c:pt>
                <c:pt idx="240">
                  <c:v>44071</c:v>
                </c:pt>
                <c:pt idx="241">
                  <c:v>44072</c:v>
                </c:pt>
                <c:pt idx="242">
                  <c:v>44073</c:v>
                </c:pt>
                <c:pt idx="243">
                  <c:v>44074</c:v>
                </c:pt>
                <c:pt idx="244">
                  <c:v>44075</c:v>
                </c:pt>
                <c:pt idx="245">
                  <c:v>44076</c:v>
                </c:pt>
                <c:pt idx="246">
                  <c:v>44077</c:v>
                </c:pt>
                <c:pt idx="247">
                  <c:v>44078</c:v>
                </c:pt>
                <c:pt idx="248">
                  <c:v>44079</c:v>
                </c:pt>
                <c:pt idx="249">
                  <c:v>44080</c:v>
                </c:pt>
                <c:pt idx="250">
                  <c:v>44081</c:v>
                </c:pt>
                <c:pt idx="251">
                  <c:v>44082</c:v>
                </c:pt>
                <c:pt idx="252">
                  <c:v>44083</c:v>
                </c:pt>
                <c:pt idx="253">
                  <c:v>44084</c:v>
                </c:pt>
                <c:pt idx="254">
                  <c:v>44085</c:v>
                </c:pt>
                <c:pt idx="255">
                  <c:v>44086</c:v>
                </c:pt>
                <c:pt idx="256">
                  <c:v>44087</c:v>
                </c:pt>
                <c:pt idx="257">
                  <c:v>44088</c:v>
                </c:pt>
                <c:pt idx="258">
                  <c:v>44089</c:v>
                </c:pt>
                <c:pt idx="259">
                  <c:v>44090</c:v>
                </c:pt>
                <c:pt idx="260">
                  <c:v>44091</c:v>
                </c:pt>
                <c:pt idx="261">
                  <c:v>44092</c:v>
                </c:pt>
                <c:pt idx="262">
                  <c:v>44093</c:v>
                </c:pt>
                <c:pt idx="263">
                  <c:v>44094</c:v>
                </c:pt>
                <c:pt idx="264">
                  <c:v>44095</c:v>
                </c:pt>
                <c:pt idx="265">
                  <c:v>44096</c:v>
                </c:pt>
                <c:pt idx="266">
                  <c:v>44097</c:v>
                </c:pt>
                <c:pt idx="267">
                  <c:v>44098</c:v>
                </c:pt>
                <c:pt idx="268">
                  <c:v>44099</c:v>
                </c:pt>
                <c:pt idx="269">
                  <c:v>44100</c:v>
                </c:pt>
                <c:pt idx="270">
                  <c:v>44101</c:v>
                </c:pt>
                <c:pt idx="271">
                  <c:v>44102</c:v>
                </c:pt>
                <c:pt idx="272">
                  <c:v>44103</c:v>
                </c:pt>
                <c:pt idx="273">
                  <c:v>44104</c:v>
                </c:pt>
                <c:pt idx="274">
                  <c:v>44105</c:v>
                </c:pt>
                <c:pt idx="275">
                  <c:v>44106</c:v>
                </c:pt>
                <c:pt idx="276">
                  <c:v>44107</c:v>
                </c:pt>
                <c:pt idx="277">
                  <c:v>44108</c:v>
                </c:pt>
                <c:pt idx="278">
                  <c:v>44109</c:v>
                </c:pt>
                <c:pt idx="279">
                  <c:v>44110</c:v>
                </c:pt>
                <c:pt idx="280">
                  <c:v>44111</c:v>
                </c:pt>
                <c:pt idx="281">
                  <c:v>44112</c:v>
                </c:pt>
                <c:pt idx="282">
                  <c:v>44113</c:v>
                </c:pt>
                <c:pt idx="283">
                  <c:v>44114</c:v>
                </c:pt>
                <c:pt idx="284">
                  <c:v>44115</c:v>
                </c:pt>
                <c:pt idx="285">
                  <c:v>44116</c:v>
                </c:pt>
                <c:pt idx="286">
                  <c:v>44117</c:v>
                </c:pt>
                <c:pt idx="287">
                  <c:v>44118</c:v>
                </c:pt>
                <c:pt idx="288">
                  <c:v>44119</c:v>
                </c:pt>
                <c:pt idx="289">
                  <c:v>44120</c:v>
                </c:pt>
                <c:pt idx="290">
                  <c:v>44121</c:v>
                </c:pt>
                <c:pt idx="291">
                  <c:v>44122</c:v>
                </c:pt>
                <c:pt idx="292">
                  <c:v>44123</c:v>
                </c:pt>
                <c:pt idx="293">
                  <c:v>44124</c:v>
                </c:pt>
                <c:pt idx="294">
                  <c:v>44125</c:v>
                </c:pt>
                <c:pt idx="295">
                  <c:v>44126</c:v>
                </c:pt>
                <c:pt idx="296">
                  <c:v>44127</c:v>
                </c:pt>
                <c:pt idx="297">
                  <c:v>44128</c:v>
                </c:pt>
                <c:pt idx="298">
                  <c:v>44129</c:v>
                </c:pt>
                <c:pt idx="299">
                  <c:v>44130</c:v>
                </c:pt>
                <c:pt idx="300">
                  <c:v>44131</c:v>
                </c:pt>
                <c:pt idx="301">
                  <c:v>44132</c:v>
                </c:pt>
                <c:pt idx="302">
                  <c:v>44133</c:v>
                </c:pt>
                <c:pt idx="303">
                  <c:v>44134</c:v>
                </c:pt>
                <c:pt idx="304">
                  <c:v>44135</c:v>
                </c:pt>
                <c:pt idx="305">
                  <c:v>44136</c:v>
                </c:pt>
                <c:pt idx="306">
                  <c:v>44137</c:v>
                </c:pt>
                <c:pt idx="307">
                  <c:v>44138</c:v>
                </c:pt>
                <c:pt idx="308">
                  <c:v>44139</c:v>
                </c:pt>
                <c:pt idx="309">
                  <c:v>44140</c:v>
                </c:pt>
                <c:pt idx="310">
                  <c:v>44141</c:v>
                </c:pt>
                <c:pt idx="311">
                  <c:v>44142</c:v>
                </c:pt>
                <c:pt idx="312">
                  <c:v>44143</c:v>
                </c:pt>
                <c:pt idx="313">
                  <c:v>44144</c:v>
                </c:pt>
                <c:pt idx="314">
                  <c:v>44145</c:v>
                </c:pt>
                <c:pt idx="315">
                  <c:v>44146</c:v>
                </c:pt>
                <c:pt idx="316">
                  <c:v>44147</c:v>
                </c:pt>
                <c:pt idx="317">
                  <c:v>44148</c:v>
                </c:pt>
                <c:pt idx="318">
                  <c:v>44149</c:v>
                </c:pt>
                <c:pt idx="319">
                  <c:v>44150</c:v>
                </c:pt>
                <c:pt idx="320">
                  <c:v>44151</c:v>
                </c:pt>
                <c:pt idx="321">
                  <c:v>44152</c:v>
                </c:pt>
                <c:pt idx="322">
                  <c:v>44153</c:v>
                </c:pt>
                <c:pt idx="323">
                  <c:v>44154</c:v>
                </c:pt>
                <c:pt idx="324">
                  <c:v>44155</c:v>
                </c:pt>
                <c:pt idx="325">
                  <c:v>44156</c:v>
                </c:pt>
                <c:pt idx="326">
                  <c:v>44157</c:v>
                </c:pt>
                <c:pt idx="327">
                  <c:v>44158</c:v>
                </c:pt>
                <c:pt idx="328">
                  <c:v>44159</c:v>
                </c:pt>
                <c:pt idx="329">
                  <c:v>44160</c:v>
                </c:pt>
                <c:pt idx="330">
                  <c:v>44161</c:v>
                </c:pt>
                <c:pt idx="331">
                  <c:v>44162</c:v>
                </c:pt>
                <c:pt idx="332">
                  <c:v>44163</c:v>
                </c:pt>
                <c:pt idx="333">
                  <c:v>44164</c:v>
                </c:pt>
                <c:pt idx="334">
                  <c:v>44165</c:v>
                </c:pt>
                <c:pt idx="335">
                  <c:v>44166</c:v>
                </c:pt>
                <c:pt idx="336">
                  <c:v>44167</c:v>
                </c:pt>
                <c:pt idx="337">
                  <c:v>44168</c:v>
                </c:pt>
                <c:pt idx="338">
                  <c:v>44169</c:v>
                </c:pt>
                <c:pt idx="339">
                  <c:v>44170</c:v>
                </c:pt>
                <c:pt idx="340">
                  <c:v>44171</c:v>
                </c:pt>
                <c:pt idx="341">
                  <c:v>44172</c:v>
                </c:pt>
                <c:pt idx="342">
                  <c:v>44173</c:v>
                </c:pt>
                <c:pt idx="343">
                  <c:v>44174</c:v>
                </c:pt>
                <c:pt idx="344">
                  <c:v>44175</c:v>
                </c:pt>
                <c:pt idx="345">
                  <c:v>44176</c:v>
                </c:pt>
                <c:pt idx="346">
                  <c:v>44177</c:v>
                </c:pt>
                <c:pt idx="347">
                  <c:v>44178</c:v>
                </c:pt>
                <c:pt idx="348">
                  <c:v>44179</c:v>
                </c:pt>
                <c:pt idx="349">
                  <c:v>44180</c:v>
                </c:pt>
                <c:pt idx="350">
                  <c:v>44181</c:v>
                </c:pt>
                <c:pt idx="351">
                  <c:v>44182</c:v>
                </c:pt>
                <c:pt idx="352">
                  <c:v>44183</c:v>
                </c:pt>
                <c:pt idx="353">
                  <c:v>44184</c:v>
                </c:pt>
                <c:pt idx="354">
                  <c:v>44185</c:v>
                </c:pt>
                <c:pt idx="355">
                  <c:v>44186</c:v>
                </c:pt>
                <c:pt idx="356">
                  <c:v>44187</c:v>
                </c:pt>
                <c:pt idx="357">
                  <c:v>44188</c:v>
                </c:pt>
                <c:pt idx="358">
                  <c:v>44189</c:v>
                </c:pt>
                <c:pt idx="359">
                  <c:v>44190</c:v>
                </c:pt>
                <c:pt idx="360">
                  <c:v>44191</c:v>
                </c:pt>
                <c:pt idx="361">
                  <c:v>44192</c:v>
                </c:pt>
                <c:pt idx="362">
                  <c:v>44193</c:v>
                </c:pt>
                <c:pt idx="363">
                  <c:v>44194</c:v>
                </c:pt>
                <c:pt idx="364">
                  <c:v>44195</c:v>
                </c:pt>
                <c:pt idx="365">
                  <c:v>44196</c:v>
                </c:pt>
              </c:numCache>
            </c:numRef>
          </c:cat>
          <c:val>
            <c:numRef>
              <c:f>Details!$K$2:$K$367</c:f>
              <c:numCache>
                <c:formatCode>General</c:formatCode>
                <c:ptCount val="366"/>
                <c:pt idx="0">
                  <c:v>2.56</c:v>
                </c:pt>
                <c:pt idx="1">
                  <c:v>0.74</c:v>
                </c:pt>
                <c:pt idx="2">
                  <c:v>0.66</c:v>
                </c:pt>
                <c:pt idx="3">
                  <c:v>8.9499999999999993</c:v>
                </c:pt>
                <c:pt idx="4">
                  <c:v>0.63</c:v>
                </c:pt>
                <c:pt idx="5">
                  <c:v>17.096</c:v>
                </c:pt>
                <c:pt idx="6">
                  <c:v>3.25</c:v>
                </c:pt>
                <c:pt idx="7">
                  <c:v>0.89</c:v>
                </c:pt>
                <c:pt idx="8">
                  <c:v>0.43</c:v>
                </c:pt>
                <c:pt idx="9">
                  <c:v>4.38</c:v>
                </c:pt>
                <c:pt idx="10">
                  <c:v>6.17</c:v>
                </c:pt>
                <c:pt idx="11">
                  <c:v>3.68</c:v>
                </c:pt>
                <c:pt idx="12">
                  <c:v>5.33</c:v>
                </c:pt>
                <c:pt idx="13">
                  <c:v>0.81</c:v>
                </c:pt>
                <c:pt idx="14">
                  <c:v>1.74</c:v>
                </c:pt>
                <c:pt idx="15">
                  <c:v>16.681999999999999</c:v>
                </c:pt>
                <c:pt idx="16">
                  <c:v>4.51</c:v>
                </c:pt>
                <c:pt idx="17">
                  <c:v>18.739999999999998</c:v>
                </c:pt>
                <c:pt idx="18">
                  <c:v>16.809999999999999</c:v>
                </c:pt>
                <c:pt idx="19">
                  <c:v>4.24</c:v>
                </c:pt>
                <c:pt idx="20">
                  <c:v>3.96</c:v>
                </c:pt>
                <c:pt idx="21">
                  <c:v>2.06</c:v>
                </c:pt>
                <c:pt idx="22">
                  <c:v>7.01</c:v>
                </c:pt>
                <c:pt idx="23">
                  <c:v>0.31</c:v>
                </c:pt>
                <c:pt idx="24">
                  <c:v>1.1100000000000001</c:v>
                </c:pt>
                <c:pt idx="25">
                  <c:v>14.77</c:v>
                </c:pt>
                <c:pt idx="26">
                  <c:v>2.61</c:v>
                </c:pt>
                <c:pt idx="27">
                  <c:v>10.64</c:v>
                </c:pt>
                <c:pt idx="28">
                  <c:v>16.623999999999999</c:v>
                </c:pt>
                <c:pt idx="29">
                  <c:v>4.6900000000000004</c:v>
                </c:pt>
                <c:pt idx="30">
                  <c:v>1.78</c:v>
                </c:pt>
                <c:pt idx="31">
                  <c:v>4.3600000000000003</c:v>
                </c:pt>
                <c:pt idx="32">
                  <c:v>2.93</c:v>
                </c:pt>
                <c:pt idx="33">
                  <c:v>4.13</c:v>
                </c:pt>
                <c:pt idx="34">
                  <c:v>2.96</c:v>
                </c:pt>
                <c:pt idx="35">
                  <c:v>5.31</c:v>
                </c:pt>
                <c:pt idx="36">
                  <c:v>15.898</c:v>
                </c:pt>
                <c:pt idx="37">
                  <c:v>15.408999999999999</c:v>
                </c:pt>
                <c:pt idx="38">
                  <c:v>2.6</c:v>
                </c:pt>
                <c:pt idx="39">
                  <c:v>1.92</c:v>
                </c:pt>
                <c:pt idx="40">
                  <c:v>12.85</c:v>
                </c:pt>
                <c:pt idx="41">
                  <c:v>14.435</c:v>
                </c:pt>
                <c:pt idx="42">
                  <c:v>18.05</c:v>
                </c:pt>
                <c:pt idx="43">
                  <c:v>8.06</c:v>
                </c:pt>
                <c:pt idx="44">
                  <c:v>9.39</c:v>
                </c:pt>
                <c:pt idx="45">
                  <c:v>6.44</c:v>
                </c:pt>
                <c:pt idx="46">
                  <c:v>5.33</c:v>
                </c:pt>
                <c:pt idx="47">
                  <c:v>13.734000000000002</c:v>
                </c:pt>
                <c:pt idx="48">
                  <c:v>16.28</c:v>
                </c:pt>
                <c:pt idx="49">
                  <c:v>15.061000000000002</c:v>
                </c:pt>
                <c:pt idx="50">
                  <c:v>3.75</c:v>
                </c:pt>
                <c:pt idx="51">
                  <c:v>11.8</c:v>
                </c:pt>
                <c:pt idx="52">
                  <c:v>1.64</c:v>
                </c:pt>
                <c:pt idx="53">
                  <c:v>0.53</c:v>
                </c:pt>
                <c:pt idx="54">
                  <c:v>1.82</c:v>
                </c:pt>
                <c:pt idx="55">
                  <c:v>13.37</c:v>
                </c:pt>
                <c:pt idx="56">
                  <c:v>13.65</c:v>
                </c:pt>
                <c:pt idx="57">
                  <c:v>1.57</c:v>
                </c:pt>
                <c:pt idx="58">
                  <c:v>9.15</c:v>
                </c:pt>
                <c:pt idx="59">
                  <c:v>8.93</c:v>
                </c:pt>
                <c:pt idx="60">
                  <c:v>13.02</c:v>
                </c:pt>
                <c:pt idx="61">
                  <c:v>3.86</c:v>
                </c:pt>
                <c:pt idx="62">
                  <c:v>16.920999999999999</c:v>
                </c:pt>
                <c:pt idx="63">
                  <c:v>15.08</c:v>
                </c:pt>
                <c:pt idx="64">
                  <c:v>0.97</c:v>
                </c:pt>
                <c:pt idx="65">
                  <c:v>4.63</c:v>
                </c:pt>
                <c:pt idx="66">
                  <c:v>20.32</c:v>
                </c:pt>
                <c:pt idx="67">
                  <c:v>3.37</c:v>
                </c:pt>
                <c:pt idx="68">
                  <c:v>13.939</c:v>
                </c:pt>
                <c:pt idx="69">
                  <c:v>2.0499999999999998</c:v>
                </c:pt>
                <c:pt idx="70">
                  <c:v>9.8699999999999992</c:v>
                </c:pt>
                <c:pt idx="71">
                  <c:v>18.681000000000004</c:v>
                </c:pt>
                <c:pt idx="72">
                  <c:v>12.37</c:v>
                </c:pt>
                <c:pt idx="73">
                  <c:v>15.14</c:v>
                </c:pt>
                <c:pt idx="74">
                  <c:v>8.0500000000000007</c:v>
                </c:pt>
                <c:pt idx="75">
                  <c:v>11.13</c:v>
                </c:pt>
                <c:pt idx="76">
                  <c:v>14.572999999999997</c:v>
                </c:pt>
                <c:pt idx="77">
                  <c:v>21.382000000000001</c:v>
                </c:pt>
                <c:pt idx="78">
                  <c:v>13.3</c:v>
                </c:pt>
                <c:pt idx="79">
                  <c:v>3.61</c:v>
                </c:pt>
                <c:pt idx="80">
                  <c:v>24.803000000000001</c:v>
                </c:pt>
                <c:pt idx="81">
                  <c:v>24.987000000000005</c:v>
                </c:pt>
                <c:pt idx="82">
                  <c:v>17.443000000000001</c:v>
                </c:pt>
                <c:pt idx="83">
                  <c:v>18.832999999999998</c:v>
                </c:pt>
                <c:pt idx="84">
                  <c:v>18.112000000000002</c:v>
                </c:pt>
                <c:pt idx="85">
                  <c:v>20.489000000000001</c:v>
                </c:pt>
                <c:pt idx="86">
                  <c:v>17.36</c:v>
                </c:pt>
                <c:pt idx="87">
                  <c:v>17.777000000000001</c:v>
                </c:pt>
                <c:pt idx="88">
                  <c:v>21.763999999999999</c:v>
                </c:pt>
                <c:pt idx="89">
                  <c:v>17.16</c:v>
                </c:pt>
                <c:pt idx="90">
                  <c:v>19.386000000000003</c:v>
                </c:pt>
                <c:pt idx="91">
                  <c:v>20.023999999999997</c:v>
                </c:pt>
                <c:pt idx="92">
                  <c:v>13.05</c:v>
                </c:pt>
                <c:pt idx="93">
                  <c:v>19.383000000000003</c:v>
                </c:pt>
                <c:pt idx="94">
                  <c:v>19.25</c:v>
                </c:pt>
                <c:pt idx="95">
                  <c:v>20.387</c:v>
                </c:pt>
                <c:pt idx="96">
                  <c:v>16.322000000000003</c:v>
                </c:pt>
                <c:pt idx="97">
                  <c:v>19.905999999999999</c:v>
                </c:pt>
                <c:pt idx="98">
                  <c:v>21.870999999999999</c:v>
                </c:pt>
                <c:pt idx="99">
                  <c:v>19.353000000000005</c:v>
                </c:pt>
                <c:pt idx="100">
                  <c:v>16.774999999999999</c:v>
                </c:pt>
                <c:pt idx="101">
                  <c:v>26.508000000000006</c:v>
                </c:pt>
                <c:pt idx="102">
                  <c:v>20.63</c:v>
                </c:pt>
                <c:pt idx="103">
                  <c:v>17.862000000000002</c:v>
                </c:pt>
                <c:pt idx="104">
                  <c:v>18.023000000000003</c:v>
                </c:pt>
                <c:pt idx="105">
                  <c:v>17.115000000000002</c:v>
                </c:pt>
                <c:pt idx="106">
                  <c:v>16.16</c:v>
                </c:pt>
                <c:pt idx="107">
                  <c:v>16.452000000000005</c:v>
                </c:pt>
                <c:pt idx="108">
                  <c:v>16.55</c:v>
                </c:pt>
                <c:pt idx="109">
                  <c:v>16.37</c:v>
                </c:pt>
                <c:pt idx="110">
                  <c:v>16.825999999999997</c:v>
                </c:pt>
                <c:pt idx="111">
                  <c:v>18.631</c:v>
                </c:pt>
                <c:pt idx="112">
                  <c:v>17.896000000000004</c:v>
                </c:pt>
                <c:pt idx="113">
                  <c:v>17.260000000000002</c:v>
                </c:pt>
                <c:pt idx="114">
                  <c:v>20.407999999999998</c:v>
                </c:pt>
                <c:pt idx="115">
                  <c:v>22.282</c:v>
                </c:pt>
                <c:pt idx="116">
                  <c:v>28.683000000000003</c:v>
                </c:pt>
                <c:pt idx="117">
                  <c:v>17.089000000000002</c:v>
                </c:pt>
                <c:pt idx="118">
                  <c:v>6.63</c:v>
                </c:pt>
                <c:pt idx="119">
                  <c:v>16.62</c:v>
                </c:pt>
                <c:pt idx="120">
                  <c:v>15.707000000000001</c:v>
                </c:pt>
                <c:pt idx="121">
                  <c:v>18.497</c:v>
                </c:pt>
                <c:pt idx="122">
                  <c:v>24.73</c:v>
                </c:pt>
                <c:pt idx="123">
                  <c:v>17.45</c:v>
                </c:pt>
                <c:pt idx="124">
                  <c:v>16.472000000000001</c:v>
                </c:pt>
                <c:pt idx="125">
                  <c:v>16.169000000000004</c:v>
                </c:pt>
                <c:pt idx="126">
                  <c:v>17.864000000000001</c:v>
                </c:pt>
                <c:pt idx="127">
                  <c:v>17.619999999999997</c:v>
                </c:pt>
                <c:pt idx="128">
                  <c:v>17.466999999999999</c:v>
                </c:pt>
                <c:pt idx="129">
                  <c:v>24.424000000000003</c:v>
                </c:pt>
                <c:pt idx="130">
                  <c:v>7.08</c:v>
                </c:pt>
                <c:pt idx="131">
                  <c:v>18.424999999999997</c:v>
                </c:pt>
                <c:pt idx="132">
                  <c:v>19.493000000000002</c:v>
                </c:pt>
                <c:pt idx="133">
                  <c:v>21.158999999999999</c:v>
                </c:pt>
                <c:pt idx="134">
                  <c:v>19.087000000000003</c:v>
                </c:pt>
                <c:pt idx="135">
                  <c:v>20.295999999999999</c:v>
                </c:pt>
                <c:pt idx="136">
                  <c:v>27.172000000000001</c:v>
                </c:pt>
                <c:pt idx="137">
                  <c:v>31.286000000000001</c:v>
                </c:pt>
                <c:pt idx="138">
                  <c:v>17.757999999999999</c:v>
                </c:pt>
                <c:pt idx="139">
                  <c:v>20.178000000000004</c:v>
                </c:pt>
                <c:pt idx="140">
                  <c:v>19.302999999999997</c:v>
                </c:pt>
                <c:pt idx="141">
                  <c:v>21.450000000000003</c:v>
                </c:pt>
                <c:pt idx="142">
                  <c:v>16.690000000000001</c:v>
                </c:pt>
                <c:pt idx="143">
                  <c:v>28.509</c:v>
                </c:pt>
                <c:pt idx="144">
                  <c:v>11.16</c:v>
                </c:pt>
                <c:pt idx="145">
                  <c:v>17.585000000000001</c:v>
                </c:pt>
                <c:pt idx="146">
                  <c:v>18.231999999999999</c:v>
                </c:pt>
                <c:pt idx="147">
                  <c:v>22.476000000000003</c:v>
                </c:pt>
                <c:pt idx="148">
                  <c:v>19.471</c:v>
                </c:pt>
                <c:pt idx="149">
                  <c:v>18.029</c:v>
                </c:pt>
                <c:pt idx="150">
                  <c:v>24.157</c:v>
                </c:pt>
                <c:pt idx="151">
                  <c:v>27.247000000000003</c:v>
                </c:pt>
                <c:pt idx="152">
                  <c:v>20.805000000000003</c:v>
                </c:pt>
                <c:pt idx="153">
                  <c:v>21.762</c:v>
                </c:pt>
                <c:pt idx="154">
                  <c:v>16.537000000000003</c:v>
                </c:pt>
                <c:pt idx="155">
                  <c:v>10.49</c:v>
                </c:pt>
                <c:pt idx="156">
                  <c:v>14.41</c:v>
                </c:pt>
                <c:pt idx="157">
                  <c:v>23.821000000000002</c:v>
                </c:pt>
                <c:pt idx="158">
                  <c:v>26.17</c:v>
                </c:pt>
                <c:pt idx="159">
                  <c:v>16.722000000000001</c:v>
                </c:pt>
                <c:pt idx="160">
                  <c:v>17.22</c:v>
                </c:pt>
                <c:pt idx="161">
                  <c:v>16.557000000000002</c:v>
                </c:pt>
                <c:pt idx="162">
                  <c:v>14.968999999999999</c:v>
                </c:pt>
                <c:pt idx="163">
                  <c:v>18.09</c:v>
                </c:pt>
                <c:pt idx="164">
                  <c:v>25.548000000000002</c:v>
                </c:pt>
                <c:pt idx="165">
                  <c:v>23.68</c:v>
                </c:pt>
                <c:pt idx="166">
                  <c:v>17.030000000000005</c:v>
                </c:pt>
                <c:pt idx="167">
                  <c:v>21.572000000000003</c:v>
                </c:pt>
                <c:pt idx="168">
                  <c:v>15.91</c:v>
                </c:pt>
                <c:pt idx="169">
                  <c:v>21.068000000000001</c:v>
                </c:pt>
                <c:pt idx="170">
                  <c:v>22.433999999999997</c:v>
                </c:pt>
                <c:pt idx="171">
                  <c:v>29.666</c:v>
                </c:pt>
                <c:pt idx="172">
                  <c:v>21.28</c:v>
                </c:pt>
                <c:pt idx="173">
                  <c:v>18.280000000000005</c:v>
                </c:pt>
                <c:pt idx="174">
                  <c:v>20.342000000000002</c:v>
                </c:pt>
                <c:pt idx="175">
                  <c:v>19.798000000000002</c:v>
                </c:pt>
                <c:pt idx="176">
                  <c:v>17.882999999999999</c:v>
                </c:pt>
                <c:pt idx="177">
                  <c:v>16.777000000000001</c:v>
                </c:pt>
                <c:pt idx="178">
                  <c:v>17.88</c:v>
                </c:pt>
                <c:pt idx="179">
                  <c:v>30.17</c:v>
                </c:pt>
                <c:pt idx="180">
                  <c:v>18.82</c:v>
                </c:pt>
                <c:pt idx="181">
                  <c:v>10.75</c:v>
                </c:pt>
                <c:pt idx="182">
                  <c:v>18.021999999999998</c:v>
                </c:pt>
                <c:pt idx="183">
                  <c:v>16.005000000000003</c:v>
                </c:pt>
                <c:pt idx="184">
                  <c:v>19.154999999999998</c:v>
                </c:pt>
                <c:pt idx="185">
                  <c:v>8.11</c:v>
                </c:pt>
                <c:pt idx="186">
                  <c:v>18.62</c:v>
                </c:pt>
                <c:pt idx="187">
                  <c:v>14.733000000000001</c:v>
                </c:pt>
                <c:pt idx="188">
                  <c:v>17.129000000000001</c:v>
                </c:pt>
                <c:pt idx="189">
                  <c:v>6.57</c:v>
                </c:pt>
                <c:pt idx="190">
                  <c:v>15.75</c:v>
                </c:pt>
                <c:pt idx="191">
                  <c:v>17.131</c:v>
                </c:pt>
                <c:pt idx="192">
                  <c:v>24.796000000000003</c:v>
                </c:pt>
                <c:pt idx="193">
                  <c:v>29.335999999999999</c:v>
                </c:pt>
                <c:pt idx="194">
                  <c:v>17.780999999999995</c:v>
                </c:pt>
                <c:pt idx="195">
                  <c:v>9.44</c:v>
                </c:pt>
                <c:pt idx="196">
                  <c:v>19.14</c:v>
                </c:pt>
                <c:pt idx="197">
                  <c:v>9.8699999999999992</c:v>
                </c:pt>
                <c:pt idx="198">
                  <c:v>17.378</c:v>
                </c:pt>
                <c:pt idx="199">
                  <c:v>23.547000000000001</c:v>
                </c:pt>
                <c:pt idx="200">
                  <c:v>27.891999999999999</c:v>
                </c:pt>
                <c:pt idx="201">
                  <c:v>18.62</c:v>
                </c:pt>
                <c:pt idx="202">
                  <c:v>17.535</c:v>
                </c:pt>
                <c:pt idx="203">
                  <c:v>15.904</c:v>
                </c:pt>
                <c:pt idx="204">
                  <c:v>16.147000000000002</c:v>
                </c:pt>
                <c:pt idx="205">
                  <c:v>14.98</c:v>
                </c:pt>
                <c:pt idx="206">
                  <c:v>12.2</c:v>
                </c:pt>
                <c:pt idx="207">
                  <c:v>26.161999999999999</c:v>
                </c:pt>
                <c:pt idx="208">
                  <c:v>18.3</c:v>
                </c:pt>
                <c:pt idx="209">
                  <c:v>21.895</c:v>
                </c:pt>
                <c:pt idx="210">
                  <c:v>22.513000000000002</c:v>
                </c:pt>
                <c:pt idx="211">
                  <c:v>16.491</c:v>
                </c:pt>
                <c:pt idx="212">
                  <c:v>20.735000000000003</c:v>
                </c:pt>
                <c:pt idx="213">
                  <c:v>20.75</c:v>
                </c:pt>
                <c:pt idx="214">
                  <c:v>26.01</c:v>
                </c:pt>
                <c:pt idx="215">
                  <c:v>18.696000000000002</c:v>
                </c:pt>
                <c:pt idx="216">
                  <c:v>18.288999999999998</c:v>
                </c:pt>
                <c:pt idx="217">
                  <c:v>25.587999999999997</c:v>
                </c:pt>
                <c:pt idx="218">
                  <c:v>20.778000000000002</c:v>
                </c:pt>
                <c:pt idx="219">
                  <c:v>20.116</c:v>
                </c:pt>
                <c:pt idx="220">
                  <c:v>27.292000000000002</c:v>
                </c:pt>
                <c:pt idx="221">
                  <c:v>25.245999999999999</c:v>
                </c:pt>
                <c:pt idx="222">
                  <c:v>23.872</c:v>
                </c:pt>
                <c:pt idx="223">
                  <c:v>17.940000000000001</c:v>
                </c:pt>
                <c:pt idx="224">
                  <c:v>16.220000000000002</c:v>
                </c:pt>
                <c:pt idx="225">
                  <c:v>17.765999999999998</c:v>
                </c:pt>
                <c:pt idx="226">
                  <c:v>19.809999999999999</c:v>
                </c:pt>
                <c:pt idx="227">
                  <c:v>23.02</c:v>
                </c:pt>
                <c:pt idx="228">
                  <c:v>22.27</c:v>
                </c:pt>
                <c:pt idx="229">
                  <c:v>22.208000000000002</c:v>
                </c:pt>
                <c:pt idx="230">
                  <c:v>17.835000000000004</c:v>
                </c:pt>
                <c:pt idx="231">
                  <c:v>17.606999999999999</c:v>
                </c:pt>
                <c:pt idx="232">
                  <c:v>16.283000000000001</c:v>
                </c:pt>
                <c:pt idx="233">
                  <c:v>18.673000000000002</c:v>
                </c:pt>
                <c:pt idx="234">
                  <c:v>21.56</c:v>
                </c:pt>
                <c:pt idx="235">
                  <c:v>19.32</c:v>
                </c:pt>
                <c:pt idx="236">
                  <c:v>21.966000000000001</c:v>
                </c:pt>
                <c:pt idx="237">
                  <c:v>9.4600000000000009</c:v>
                </c:pt>
                <c:pt idx="238">
                  <c:v>5.32</c:v>
                </c:pt>
                <c:pt idx="239">
                  <c:v>19.53</c:v>
                </c:pt>
                <c:pt idx="240">
                  <c:v>18.78</c:v>
                </c:pt>
                <c:pt idx="241">
                  <c:v>14.47</c:v>
                </c:pt>
                <c:pt idx="242">
                  <c:v>13.64</c:v>
                </c:pt>
                <c:pt idx="243">
                  <c:v>19.55</c:v>
                </c:pt>
                <c:pt idx="244">
                  <c:v>16.670000000000002</c:v>
                </c:pt>
                <c:pt idx="245">
                  <c:v>17.71</c:v>
                </c:pt>
                <c:pt idx="246">
                  <c:v>8.44</c:v>
                </c:pt>
                <c:pt idx="247">
                  <c:v>18.446000000000002</c:v>
                </c:pt>
                <c:pt idx="248">
                  <c:v>21.816000000000003</c:v>
                </c:pt>
                <c:pt idx="249">
                  <c:v>24.59</c:v>
                </c:pt>
                <c:pt idx="250">
                  <c:v>20.577000000000002</c:v>
                </c:pt>
                <c:pt idx="251">
                  <c:v>4.4000000000000004</c:v>
                </c:pt>
                <c:pt idx="252">
                  <c:v>17</c:v>
                </c:pt>
                <c:pt idx="253">
                  <c:v>22.651999999999997</c:v>
                </c:pt>
                <c:pt idx="254">
                  <c:v>21.644000000000002</c:v>
                </c:pt>
                <c:pt idx="255">
                  <c:v>22.513000000000005</c:v>
                </c:pt>
                <c:pt idx="256">
                  <c:v>23.694000000000003</c:v>
                </c:pt>
                <c:pt idx="257">
                  <c:v>23.192</c:v>
                </c:pt>
                <c:pt idx="258">
                  <c:v>21.972000000000001</c:v>
                </c:pt>
                <c:pt idx="259">
                  <c:v>20.897000000000002</c:v>
                </c:pt>
                <c:pt idx="260">
                  <c:v>17.340000000000003</c:v>
                </c:pt>
                <c:pt idx="261">
                  <c:v>24.478999999999999</c:v>
                </c:pt>
                <c:pt idx="262">
                  <c:v>25.053000000000001</c:v>
                </c:pt>
                <c:pt idx="263">
                  <c:v>23.505000000000003</c:v>
                </c:pt>
                <c:pt idx="264">
                  <c:v>17.859000000000002</c:v>
                </c:pt>
                <c:pt idx="265">
                  <c:v>19.259999999999998</c:v>
                </c:pt>
                <c:pt idx="266">
                  <c:v>13.39</c:v>
                </c:pt>
                <c:pt idx="267">
                  <c:v>18.129000000000001</c:v>
                </c:pt>
                <c:pt idx="268">
                  <c:v>9.7899999999999991</c:v>
                </c:pt>
                <c:pt idx="269">
                  <c:v>7.18</c:v>
                </c:pt>
                <c:pt idx="270">
                  <c:v>8.41</c:v>
                </c:pt>
                <c:pt idx="271">
                  <c:v>0.34</c:v>
                </c:pt>
                <c:pt idx="272">
                  <c:v>18.917000000000002</c:v>
                </c:pt>
                <c:pt idx="273">
                  <c:v>7.45</c:v>
                </c:pt>
                <c:pt idx="274">
                  <c:v>6.47</c:v>
                </c:pt>
                <c:pt idx="275">
                  <c:v>4.42</c:v>
                </c:pt>
                <c:pt idx="276">
                  <c:v>5.37</c:v>
                </c:pt>
                <c:pt idx="277">
                  <c:v>13.37</c:v>
                </c:pt>
                <c:pt idx="278">
                  <c:v>13.39</c:v>
                </c:pt>
                <c:pt idx="279">
                  <c:v>19.412999999999997</c:v>
                </c:pt>
                <c:pt idx="280">
                  <c:v>14.8</c:v>
                </c:pt>
                <c:pt idx="281">
                  <c:v>5.75</c:v>
                </c:pt>
                <c:pt idx="282">
                  <c:v>12.21</c:v>
                </c:pt>
                <c:pt idx="283">
                  <c:v>16.600000000000001</c:v>
                </c:pt>
                <c:pt idx="284">
                  <c:v>19.72</c:v>
                </c:pt>
                <c:pt idx="285">
                  <c:v>16.259999999999998</c:v>
                </c:pt>
                <c:pt idx="286">
                  <c:v>4.13</c:v>
                </c:pt>
                <c:pt idx="287">
                  <c:v>7.51</c:v>
                </c:pt>
                <c:pt idx="288">
                  <c:v>10.32</c:v>
                </c:pt>
                <c:pt idx="289">
                  <c:v>8.32</c:v>
                </c:pt>
                <c:pt idx="290">
                  <c:v>9.15</c:v>
                </c:pt>
                <c:pt idx="291">
                  <c:v>7.13</c:v>
                </c:pt>
                <c:pt idx="292">
                  <c:v>16.79</c:v>
                </c:pt>
                <c:pt idx="293">
                  <c:v>2.13</c:v>
                </c:pt>
                <c:pt idx="294">
                  <c:v>15.09</c:v>
                </c:pt>
                <c:pt idx="295">
                  <c:v>8.5399999999999991</c:v>
                </c:pt>
                <c:pt idx="296">
                  <c:v>12.03</c:v>
                </c:pt>
                <c:pt idx="297">
                  <c:v>7.75</c:v>
                </c:pt>
                <c:pt idx="298">
                  <c:v>2.17</c:v>
                </c:pt>
                <c:pt idx="299">
                  <c:v>15.18</c:v>
                </c:pt>
                <c:pt idx="300">
                  <c:v>4.59</c:v>
                </c:pt>
                <c:pt idx="301">
                  <c:v>8.74</c:v>
                </c:pt>
                <c:pt idx="302">
                  <c:v>6.06</c:v>
                </c:pt>
                <c:pt idx="303">
                  <c:v>4.07</c:v>
                </c:pt>
                <c:pt idx="304">
                  <c:v>10.78</c:v>
                </c:pt>
                <c:pt idx="305">
                  <c:v>2.82</c:v>
                </c:pt>
                <c:pt idx="306">
                  <c:v>2.82</c:v>
                </c:pt>
                <c:pt idx="307">
                  <c:v>19.883000000000003</c:v>
                </c:pt>
                <c:pt idx="308">
                  <c:v>17.650000000000002</c:v>
                </c:pt>
                <c:pt idx="309">
                  <c:v>19.355</c:v>
                </c:pt>
                <c:pt idx="310">
                  <c:v>21.84</c:v>
                </c:pt>
                <c:pt idx="311">
                  <c:v>19.54</c:v>
                </c:pt>
                <c:pt idx="312">
                  <c:v>11.12</c:v>
                </c:pt>
                <c:pt idx="313">
                  <c:v>8.3699999999999992</c:v>
                </c:pt>
                <c:pt idx="314">
                  <c:v>3.53</c:v>
                </c:pt>
                <c:pt idx="315">
                  <c:v>6.5</c:v>
                </c:pt>
                <c:pt idx="316">
                  <c:v>13.23</c:v>
                </c:pt>
                <c:pt idx="317">
                  <c:v>2.04</c:v>
                </c:pt>
                <c:pt idx="318">
                  <c:v>11.7</c:v>
                </c:pt>
                <c:pt idx="319">
                  <c:v>2.16</c:v>
                </c:pt>
                <c:pt idx="320">
                  <c:v>2</c:v>
                </c:pt>
                <c:pt idx="321">
                  <c:v>2.88</c:v>
                </c:pt>
                <c:pt idx="322">
                  <c:v>19.828000000000003</c:v>
                </c:pt>
                <c:pt idx="323">
                  <c:v>4.68</c:v>
                </c:pt>
                <c:pt idx="324">
                  <c:v>14.26</c:v>
                </c:pt>
                <c:pt idx="325">
                  <c:v>4.34</c:v>
                </c:pt>
                <c:pt idx="326">
                  <c:v>0.56000000000000005</c:v>
                </c:pt>
                <c:pt idx="327">
                  <c:v>14.93</c:v>
                </c:pt>
                <c:pt idx="328">
                  <c:v>15.63</c:v>
                </c:pt>
                <c:pt idx="329">
                  <c:v>10.94</c:v>
                </c:pt>
                <c:pt idx="330">
                  <c:v>2.92</c:v>
                </c:pt>
                <c:pt idx="331">
                  <c:v>0.86</c:v>
                </c:pt>
                <c:pt idx="332">
                  <c:v>20.329999999999998</c:v>
                </c:pt>
                <c:pt idx="333">
                  <c:v>0.62</c:v>
                </c:pt>
                <c:pt idx="334">
                  <c:v>0.64</c:v>
                </c:pt>
                <c:pt idx="335">
                  <c:v>5.74</c:v>
                </c:pt>
                <c:pt idx="336">
                  <c:v>1</c:v>
                </c:pt>
                <c:pt idx="337">
                  <c:v>0.2</c:v>
                </c:pt>
                <c:pt idx="338">
                  <c:v>4.76</c:v>
                </c:pt>
                <c:pt idx="339">
                  <c:v>4.59</c:v>
                </c:pt>
                <c:pt idx="340">
                  <c:v>2.5499999999999998</c:v>
                </c:pt>
                <c:pt idx="341">
                  <c:v>1.34</c:v>
                </c:pt>
                <c:pt idx="342">
                  <c:v>16.12</c:v>
                </c:pt>
                <c:pt idx="343">
                  <c:v>0.89</c:v>
                </c:pt>
                <c:pt idx="344">
                  <c:v>9.5500000000000007</c:v>
                </c:pt>
                <c:pt idx="345">
                  <c:v>0.49</c:v>
                </c:pt>
                <c:pt idx="346">
                  <c:v>1.18</c:v>
                </c:pt>
                <c:pt idx="347">
                  <c:v>5.19</c:v>
                </c:pt>
                <c:pt idx="348">
                  <c:v>6.22</c:v>
                </c:pt>
                <c:pt idx="349">
                  <c:v>5.83</c:v>
                </c:pt>
                <c:pt idx="350">
                  <c:v>11.66</c:v>
                </c:pt>
                <c:pt idx="351">
                  <c:v>10.46</c:v>
                </c:pt>
                <c:pt idx="352">
                  <c:v>17.02</c:v>
                </c:pt>
                <c:pt idx="353">
                  <c:v>1.61</c:v>
                </c:pt>
                <c:pt idx="354">
                  <c:v>3.93</c:v>
                </c:pt>
                <c:pt idx="355">
                  <c:v>0.27</c:v>
                </c:pt>
                <c:pt idx="356">
                  <c:v>3.43</c:v>
                </c:pt>
                <c:pt idx="357">
                  <c:v>0.51</c:v>
                </c:pt>
                <c:pt idx="358">
                  <c:v>2.52</c:v>
                </c:pt>
                <c:pt idx="359">
                  <c:v>15.1</c:v>
                </c:pt>
                <c:pt idx="360">
                  <c:v>3.04</c:v>
                </c:pt>
                <c:pt idx="361">
                  <c:v>0.2</c:v>
                </c:pt>
                <c:pt idx="362">
                  <c:v>2.96</c:v>
                </c:pt>
                <c:pt idx="363">
                  <c:v>6.79</c:v>
                </c:pt>
                <c:pt idx="364">
                  <c:v>8.8800000000000008</c:v>
                </c:pt>
                <c:pt idx="365">
                  <c:v>7.32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10-4AC0-9379-702F83744C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6954160"/>
        <c:axId val="186954488"/>
      </c:lineChart>
      <c:dateAx>
        <c:axId val="186954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Datum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6954488"/>
        <c:crosses val="autoZero"/>
        <c:auto val="1"/>
        <c:lblOffset val="100"/>
        <c:baseTimeUnit val="days"/>
      </c:dateAx>
      <c:valAx>
        <c:axId val="18695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kWh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6954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Verbruik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Details!$E$1</c:f>
              <c:strCache>
                <c:ptCount val="1"/>
                <c:pt idx="0">
                  <c:v>Verbruik dag</c:v>
                </c:pt>
              </c:strCache>
            </c:strRef>
          </c:tx>
          <c:spPr>
            <a:ln w="63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Details!$A$2:$A$367</c:f>
              <c:numCache>
                <c:formatCode>m/d/yyyy</c:formatCode>
                <c:ptCount val="36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  <c:pt idx="106">
                  <c:v>43937</c:v>
                </c:pt>
                <c:pt idx="107">
                  <c:v>43938</c:v>
                </c:pt>
                <c:pt idx="108">
                  <c:v>43939</c:v>
                </c:pt>
                <c:pt idx="109">
                  <c:v>43940</c:v>
                </c:pt>
                <c:pt idx="110">
                  <c:v>43941</c:v>
                </c:pt>
                <c:pt idx="111">
                  <c:v>43942</c:v>
                </c:pt>
                <c:pt idx="112">
                  <c:v>43943</c:v>
                </c:pt>
                <c:pt idx="113">
                  <c:v>43944</c:v>
                </c:pt>
                <c:pt idx="114">
                  <c:v>43945</c:v>
                </c:pt>
                <c:pt idx="115">
                  <c:v>43946</c:v>
                </c:pt>
                <c:pt idx="116">
                  <c:v>43947</c:v>
                </c:pt>
                <c:pt idx="117">
                  <c:v>43948</c:v>
                </c:pt>
                <c:pt idx="118">
                  <c:v>43949</c:v>
                </c:pt>
                <c:pt idx="119">
                  <c:v>43950</c:v>
                </c:pt>
                <c:pt idx="120">
                  <c:v>43951</c:v>
                </c:pt>
                <c:pt idx="121">
                  <c:v>43952</c:v>
                </c:pt>
                <c:pt idx="122">
                  <c:v>43953</c:v>
                </c:pt>
                <c:pt idx="123">
                  <c:v>43954</c:v>
                </c:pt>
                <c:pt idx="124">
                  <c:v>43955</c:v>
                </c:pt>
                <c:pt idx="125">
                  <c:v>43956</c:v>
                </c:pt>
                <c:pt idx="126">
                  <c:v>43957</c:v>
                </c:pt>
                <c:pt idx="127">
                  <c:v>43958</c:v>
                </c:pt>
                <c:pt idx="128">
                  <c:v>43959</c:v>
                </c:pt>
                <c:pt idx="129">
                  <c:v>43960</c:v>
                </c:pt>
                <c:pt idx="130">
                  <c:v>43961</c:v>
                </c:pt>
                <c:pt idx="131">
                  <c:v>43962</c:v>
                </c:pt>
                <c:pt idx="132">
                  <c:v>43963</c:v>
                </c:pt>
                <c:pt idx="133">
                  <c:v>43964</c:v>
                </c:pt>
                <c:pt idx="134">
                  <c:v>43965</c:v>
                </c:pt>
                <c:pt idx="135">
                  <c:v>43966</c:v>
                </c:pt>
                <c:pt idx="136">
                  <c:v>43967</c:v>
                </c:pt>
                <c:pt idx="137">
                  <c:v>43968</c:v>
                </c:pt>
                <c:pt idx="138">
                  <c:v>43969</c:v>
                </c:pt>
                <c:pt idx="139">
                  <c:v>43970</c:v>
                </c:pt>
                <c:pt idx="140">
                  <c:v>43971</c:v>
                </c:pt>
                <c:pt idx="141">
                  <c:v>43972</c:v>
                </c:pt>
                <c:pt idx="142">
                  <c:v>43973</c:v>
                </c:pt>
                <c:pt idx="143">
                  <c:v>43974</c:v>
                </c:pt>
                <c:pt idx="144">
                  <c:v>43975</c:v>
                </c:pt>
                <c:pt idx="145">
                  <c:v>43976</c:v>
                </c:pt>
                <c:pt idx="146">
                  <c:v>43977</c:v>
                </c:pt>
                <c:pt idx="147">
                  <c:v>43978</c:v>
                </c:pt>
                <c:pt idx="148">
                  <c:v>43979</c:v>
                </c:pt>
                <c:pt idx="149">
                  <c:v>43980</c:v>
                </c:pt>
                <c:pt idx="150">
                  <c:v>43981</c:v>
                </c:pt>
                <c:pt idx="151">
                  <c:v>43982</c:v>
                </c:pt>
                <c:pt idx="152">
                  <c:v>43983</c:v>
                </c:pt>
                <c:pt idx="153">
                  <c:v>43984</c:v>
                </c:pt>
                <c:pt idx="154">
                  <c:v>43985</c:v>
                </c:pt>
                <c:pt idx="155">
                  <c:v>43986</c:v>
                </c:pt>
                <c:pt idx="156">
                  <c:v>43987</c:v>
                </c:pt>
                <c:pt idx="157">
                  <c:v>43988</c:v>
                </c:pt>
                <c:pt idx="158">
                  <c:v>43989</c:v>
                </c:pt>
                <c:pt idx="159">
                  <c:v>43990</c:v>
                </c:pt>
                <c:pt idx="160">
                  <c:v>43991</c:v>
                </c:pt>
                <c:pt idx="161">
                  <c:v>43992</c:v>
                </c:pt>
                <c:pt idx="162">
                  <c:v>43993</c:v>
                </c:pt>
                <c:pt idx="163">
                  <c:v>43994</c:v>
                </c:pt>
                <c:pt idx="164">
                  <c:v>43995</c:v>
                </c:pt>
                <c:pt idx="165">
                  <c:v>43996</c:v>
                </c:pt>
                <c:pt idx="166">
                  <c:v>43997</c:v>
                </c:pt>
                <c:pt idx="167">
                  <c:v>43998</c:v>
                </c:pt>
                <c:pt idx="168">
                  <c:v>43999</c:v>
                </c:pt>
                <c:pt idx="169">
                  <c:v>44000</c:v>
                </c:pt>
                <c:pt idx="170">
                  <c:v>44001</c:v>
                </c:pt>
                <c:pt idx="171">
                  <c:v>44002</c:v>
                </c:pt>
                <c:pt idx="172">
                  <c:v>44003</c:v>
                </c:pt>
                <c:pt idx="173">
                  <c:v>44004</c:v>
                </c:pt>
                <c:pt idx="174">
                  <c:v>44005</c:v>
                </c:pt>
                <c:pt idx="175">
                  <c:v>44006</c:v>
                </c:pt>
                <c:pt idx="176">
                  <c:v>44007</c:v>
                </c:pt>
                <c:pt idx="177">
                  <c:v>44008</c:v>
                </c:pt>
                <c:pt idx="178">
                  <c:v>44009</c:v>
                </c:pt>
                <c:pt idx="179">
                  <c:v>44010</c:v>
                </c:pt>
                <c:pt idx="180">
                  <c:v>44011</c:v>
                </c:pt>
                <c:pt idx="181">
                  <c:v>44012</c:v>
                </c:pt>
                <c:pt idx="182">
                  <c:v>44013</c:v>
                </c:pt>
                <c:pt idx="183">
                  <c:v>44014</c:v>
                </c:pt>
                <c:pt idx="184">
                  <c:v>44015</c:v>
                </c:pt>
                <c:pt idx="185">
                  <c:v>44016</c:v>
                </c:pt>
                <c:pt idx="186">
                  <c:v>44017</c:v>
                </c:pt>
                <c:pt idx="187">
                  <c:v>44018</c:v>
                </c:pt>
                <c:pt idx="188">
                  <c:v>44019</c:v>
                </c:pt>
                <c:pt idx="189">
                  <c:v>44020</c:v>
                </c:pt>
                <c:pt idx="190">
                  <c:v>44021</c:v>
                </c:pt>
                <c:pt idx="191">
                  <c:v>44022</c:v>
                </c:pt>
                <c:pt idx="192">
                  <c:v>44023</c:v>
                </c:pt>
                <c:pt idx="193">
                  <c:v>44024</c:v>
                </c:pt>
                <c:pt idx="194">
                  <c:v>44025</c:v>
                </c:pt>
                <c:pt idx="195">
                  <c:v>44026</c:v>
                </c:pt>
                <c:pt idx="196">
                  <c:v>44027</c:v>
                </c:pt>
                <c:pt idx="197">
                  <c:v>44028</c:v>
                </c:pt>
                <c:pt idx="198">
                  <c:v>44029</c:v>
                </c:pt>
                <c:pt idx="199">
                  <c:v>44030</c:v>
                </c:pt>
                <c:pt idx="200">
                  <c:v>44031</c:v>
                </c:pt>
                <c:pt idx="201">
                  <c:v>44032</c:v>
                </c:pt>
                <c:pt idx="202">
                  <c:v>44033</c:v>
                </c:pt>
                <c:pt idx="203">
                  <c:v>44034</c:v>
                </c:pt>
                <c:pt idx="204">
                  <c:v>44035</c:v>
                </c:pt>
                <c:pt idx="205">
                  <c:v>44036</c:v>
                </c:pt>
                <c:pt idx="206">
                  <c:v>44037</c:v>
                </c:pt>
                <c:pt idx="207">
                  <c:v>44038</c:v>
                </c:pt>
                <c:pt idx="208">
                  <c:v>44039</c:v>
                </c:pt>
                <c:pt idx="209">
                  <c:v>44040</c:v>
                </c:pt>
                <c:pt idx="210">
                  <c:v>44041</c:v>
                </c:pt>
                <c:pt idx="211">
                  <c:v>44042</c:v>
                </c:pt>
                <c:pt idx="212">
                  <c:v>44043</c:v>
                </c:pt>
                <c:pt idx="213">
                  <c:v>44044</c:v>
                </c:pt>
                <c:pt idx="214">
                  <c:v>44045</c:v>
                </c:pt>
                <c:pt idx="215">
                  <c:v>44046</c:v>
                </c:pt>
                <c:pt idx="216">
                  <c:v>44047</c:v>
                </c:pt>
                <c:pt idx="217">
                  <c:v>44048</c:v>
                </c:pt>
                <c:pt idx="218">
                  <c:v>44049</c:v>
                </c:pt>
                <c:pt idx="219">
                  <c:v>44050</c:v>
                </c:pt>
                <c:pt idx="220">
                  <c:v>44051</c:v>
                </c:pt>
                <c:pt idx="221">
                  <c:v>44052</c:v>
                </c:pt>
                <c:pt idx="222">
                  <c:v>44053</c:v>
                </c:pt>
                <c:pt idx="223">
                  <c:v>44054</c:v>
                </c:pt>
                <c:pt idx="224">
                  <c:v>44055</c:v>
                </c:pt>
                <c:pt idx="225">
                  <c:v>44056</c:v>
                </c:pt>
                <c:pt idx="226">
                  <c:v>44057</c:v>
                </c:pt>
                <c:pt idx="227">
                  <c:v>44058</c:v>
                </c:pt>
                <c:pt idx="228">
                  <c:v>44059</c:v>
                </c:pt>
                <c:pt idx="229">
                  <c:v>44060</c:v>
                </c:pt>
                <c:pt idx="230">
                  <c:v>44061</c:v>
                </c:pt>
                <c:pt idx="231">
                  <c:v>44062</c:v>
                </c:pt>
                <c:pt idx="232">
                  <c:v>44063</c:v>
                </c:pt>
                <c:pt idx="233">
                  <c:v>44064</c:v>
                </c:pt>
                <c:pt idx="234">
                  <c:v>44065</c:v>
                </c:pt>
                <c:pt idx="235">
                  <c:v>44066</c:v>
                </c:pt>
                <c:pt idx="236">
                  <c:v>44067</c:v>
                </c:pt>
                <c:pt idx="237">
                  <c:v>44068</c:v>
                </c:pt>
                <c:pt idx="238">
                  <c:v>44069</c:v>
                </c:pt>
                <c:pt idx="239">
                  <c:v>44070</c:v>
                </c:pt>
                <c:pt idx="240">
                  <c:v>44071</c:v>
                </c:pt>
                <c:pt idx="241">
                  <c:v>44072</c:v>
                </c:pt>
                <c:pt idx="242">
                  <c:v>44073</c:v>
                </c:pt>
                <c:pt idx="243">
                  <c:v>44074</c:v>
                </c:pt>
                <c:pt idx="244">
                  <c:v>44075</c:v>
                </c:pt>
                <c:pt idx="245">
                  <c:v>44076</c:v>
                </c:pt>
                <c:pt idx="246">
                  <c:v>44077</c:v>
                </c:pt>
                <c:pt idx="247">
                  <c:v>44078</c:v>
                </c:pt>
                <c:pt idx="248">
                  <c:v>44079</c:v>
                </c:pt>
                <c:pt idx="249">
                  <c:v>44080</c:v>
                </c:pt>
                <c:pt idx="250">
                  <c:v>44081</c:v>
                </c:pt>
                <c:pt idx="251">
                  <c:v>44082</c:v>
                </c:pt>
                <c:pt idx="252">
                  <c:v>44083</c:v>
                </c:pt>
                <c:pt idx="253">
                  <c:v>44084</c:v>
                </c:pt>
                <c:pt idx="254">
                  <c:v>44085</c:v>
                </c:pt>
                <c:pt idx="255">
                  <c:v>44086</c:v>
                </c:pt>
                <c:pt idx="256">
                  <c:v>44087</c:v>
                </c:pt>
                <c:pt idx="257">
                  <c:v>44088</c:v>
                </c:pt>
                <c:pt idx="258">
                  <c:v>44089</c:v>
                </c:pt>
                <c:pt idx="259">
                  <c:v>44090</c:v>
                </c:pt>
                <c:pt idx="260">
                  <c:v>44091</c:v>
                </c:pt>
                <c:pt idx="261">
                  <c:v>44092</c:v>
                </c:pt>
                <c:pt idx="262">
                  <c:v>44093</c:v>
                </c:pt>
                <c:pt idx="263">
                  <c:v>44094</c:v>
                </c:pt>
                <c:pt idx="264">
                  <c:v>44095</c:v>
                </c:pt>
                <c:pt idx="265">
                  <c:v>44096</c:v>
                </c:pt>
                <c:pt idx="266">
                  <c:v>44097</c:v>
                </c:pt>
                <c:pt idx="267">
                  <c:v>44098</c:v>
                </c:pt>
                <c:pt idx="268">
                  <c:v>44099</c:v>
                </c:pt>
                <c:pt idx="269">
                  <c:v>44100</c:v>
                </c:pt>
                <c:pt idx="270">
                  <c:v>44101</c:v>
                </c:pt>
                <c:pt idx="271">
                  <c:v>44102</c:v>
                </c:pt>
                <c:pt idx="272">
                  <c:v>44103</c:v>
                </c:pt>
                <c:pt idx="273">
                  <c:v>44104</c:v>
                </c:pt>
                <c:pt idx="274">
                  <c:v>44105</c:v>
                </c:pt>
                <c:pt idx="275">
                  <c:v>44106</c:v>
                </c:pt>
                <c:pt idx="276">
                  <c:v>44107</c:v>
                </c:pt>
                <c:pt idx="277">
                  <c:v>44108</c:v>
                </c:pt>
                <c:pt idx="278">
                  <c:v>44109</c:v>
                </c:pt>
                <c:pt idx="279">
                  <c:v>44110</c:v>
                </c:pt>
                <c:pt idx="280">
                  <c:v>44111</c:v>
                </c:pt>
                <c:pt idx="281">
                  <c:v>44112</c:v>
                </c:pt>
                <c:pt idx="282">
                  <c:v>44113</c:v>
                </c:pt>
                <c:pt idx="283">
                  <c:v>44114</c:v>
                </c:pt>
                <c:pt idx="284">
                  <c:v>44115</c:v>
                </c:pt>
                <c:pt idx="285">
                  <c:v>44116</c:v>
                </c:pt>
                <c:pt idx="286">
                  <c:v>44117</c:v>
                </c:pt>
                <c:pt idx="287">
                  <c:v>44118</c:v>
                </c:pt>
                <c:pt idx="288">
                  <c:v>44119</c:v>
                </c:pt>
                <c:pt idx="289">
                  <c:v>44120</c:v>
                </c:pt>
                <c:pt idx="290">
                  <c:v>44121</c:v>
                </c:pt>
                <c:pt idx="291">
                  <c:v>44122</c:v>
                </c:pt>
                <c:pt idx="292">
                  <c:v>44123</c:v>
                </c:pt>
                <c:pt idx="293">
                  <c:v>44124</c:v>
                </c:pt>
                <c:pt idx="294">
                  <c:v>44125</c:v>
                </c:pt>
                <c:pt idx="295">
                  <c:v>44126</c:v>
                </c:pt>
                <c:pt idx="296">
                  <c:v>44127</c:v>
                </c:pt>
                <c:pt idx="297">
                  <c:v>44128</c:v>
                </c:pt>
                <c:pt idx="298">
                  <c:v>44129</c:v>
                </c:pt>
                <c:pt idx="299">
                  <c:v>44130</c:v>
                </c:pt>
                <c:pt idx="300">
                  <c:v>44131</c:v>
                </c:pt>
                <c:pt idx="301">
                  <c:v>44132</c:v>
                </c:pt>
                <c:pt idx="302">
                  <c:v>44133</c:v>
                </c:pt>
                <c:pt idx="303">
                  <c:v>44134</c:v>
                </c:pt>
                <c:pt idx="304">
                  <c:v>44135</c:v>
                </c:pt>
                <c:pt idx="305">
                  <c:v>44136</c:v>
                </c:pt>
                <c:pt idx="306">
                  <c:v>44137</c:v>
                </c:pt>
                <c:pt idx="307">
                  <c:v>44138</c:v>
                </c:pt>
                <c:pt idx="308">
                  <c:v>44139</c:v>
                </c:pt>
                <c:pt idx="309">
                  <c:v>44140</c:v>
                </c:pt>
                <c:pt idx="310">
                  <c:v>44141</c:v>
                </c:pt>
                <c:pt idx="311">
                  <c:v>44142</c:v>
                </c:pt>
                <c:pt idx="312">
                  <c:v>44143</c:v>
                </c:pt>
                <c:pt idx="313">
                  <c:v>44144</c:v>
                </c:pt>
                <c:pt idx="314">
                  <c:v>44145</c:v>
                </c:pt>
                <c:pt idx="315">
                  <c:v>44146</c:v>
                </c:pt>
                <c:pt idx="316">
                  <c:v>44147</c:v>
                </c:pt>
                <c:pt idx="317">
                  <c:v>44148</c:v>
                </c:pt>
                <c:pt idx="318">
                  <c:v>44149</c:v>
                </c:pt>
                <c:pt idx="319">
                  <c:v>44150</c:v>
                </c:pt>
                <c:pt idx="320">
                  <c:v>44151</c:v>
                </c:pt>
                <c:pt idx="321">
                  <c:v>44152</c:v>
                </c:pt>
                <c:pt idx="322">
                  <c:v>44153</c:v>
                </c:pt>
                <c:pt idx="323">
                  <c:v>44154</c:v>
                </c:pt>
                <c:pt idx="324">
                  <c:v>44155</c:v>
                </c:pt>
                <c:pt idx="325">
                  <c:v>44156</c:v>
                </c:pt>
                <c:pt idx="326">
                  <c:v>44157</c:v>
                </c:pt>
                <c:pt idx="327">
                  <c:v>44158</c:v>
                </c:pt>
                <c:pt idx="328">
                  <c:v>44159</c:v>
                </c:pt>
                <c:pt idx="329">
                  <c:v>44160</c:v>
                </c:pt>
                <c:pt idx="330">
                  <c:v>44161</c:v>
                </c:pt>
                <c:pt idx="331">
                  <c:v>44162</c:v>
                </c:pt>
                <c:pt idx="332">
                  <c:v>44163</c:v>
                </c:pt>
                <c:pt idx="333">
                  <c:v>44164</c:v>
                </c:pt>
                <c:pt idx="334">
                  <c:v>44165</c:v>
                </c:pt>
                <c:pt idx="335">
                  <c:v>44166</c:v>
                </c:pt>
                <c:pt idx="336">
                  <c:v>44167</c:v>
                </c:pt>
                <c:pt idx="337">
                  <c:v>44168</c:v>
                </c:pt>
                <c:pt idx="338">
                  <c:v>44169</c:v>
                </c:pt>
                <c:pt idx="339">
                  <c:v>44170</c:v>
                </c:pt>
                <c:pt idx="340">
                  <c:v>44171</c:v>
                </c:pt>
                <c:pt idx="341">
                  <c:v>44172</c:v>
                </c:pt>
                <c:pt idx="342">
                  <c:v>44173</c:v>
                </c:pt>
                <c:pt idx="343">
                  <c:v>44174</c:v>
                </c:pt>
                <c:pt idx="344">
                  <c:v>44175</c:v>
                </c:pt>
                <c:pt idx="345">
                  <c:v>44176</c:v>
                </c:pt>
                <c:pt idx="346">
                  <c:v>44177</c:v>
                </c:pt>
                <c:pt idx="347">
                  <c:v>44178</c:v>
                </c:pt>
                <c:pt idx="348">
                  <c:v>44179</c:v>
                </c:pt>
                <c:pt idx="349">
                  <c:v>44180</c:v>
                </c:pt>
                <c:pt idx="350">
                  <c:v>44181</c:v>
                </c:pt>
                <c:pt idx="351">
                  <c:v>44182</c:v>
                </c:pt>
                <c:pt idx="352">
                  <c:v>44183</c:v>
                </c:pt>
                <c:pt idx="353">
                  <c:v>44184</c:v>
                </c:pt>
                <c:pt idx="354">
                  <c:v>44185</c:v>
                </c:pt>
                <c:pt idx="355">
                  <c:v>44186</c:v>
                </c:pt>
                <c:pt idx="356">
                  <c:v>44187</c:v>
                </c:pt>
                <c:pt idx="357">
                  <c:v>44188</c:v>
                </c:pt>
                <c:pt idx="358">
                  <c:v>44189</c:v>
                </c:pt>
                <c:pt idx="359">
                  <c:v>44190</c:v>
                </c:pt>
                <c:pt idx="360">
                  <c:v>44191</c:v>
                </c:pt>
                <c:pt idx="361">
                  <c:v>44192</c:v>
                </c:pt>
                <c:pt idx="362">
                  <c:v>44193</c:v>
                </c:pt>
                <c:pt idx="363">
                  <c:v>44194</c:v>
                </c:pt>
                <c:pt idx="364">
                  <c:v>44195</c:v>
                </c:pt>
                <c:pt idx="365">
                  <c:v>44196</c:v>
                </c:pt>
              </c:numCache>
            </c:numRef>
          </c:cat>
          <c:val>
            <c:numRef>
              <c:f>Details!$E$2:$E$367</c:f>
              <c:numCache>
                <c:formatCode>General</c:formatCode>
                <c:ptCount val="366"/>
                <c:pt idx="0">
                  <c:v>3.4609999999999999</c:v>
                </c:pt>
                <c:pt idx="1">
                  <c:v>8.8309999999999995</c:v>
                </c:pt>
                <c:pt idx="2">
                  <c:v>9.6850000000000005</c:v>
                </c:pt>
                <c:pt idx="3">
                  <c:v>0</c:v>
                </c:pt>
                <c:pt idx="4">
                  <c:v>0</c:v>
                </c:pt>
                <c:pt idx="5">
                  <c:v>6.0819999999999999</c:v>
                </c:pt>
                <c:pt idx="6">
                  <c:v>6.1909999999999998</c:v>
                </c:pt>
                <c:pt idx="7">
                  <c:v>8.0289999999999999</c:v>
                </c:pt>
                <c:pt idx="8">
                  <c:v>8.8699999999999992</c:v>
                </c:pt>
                <c:pt idx="9">
                  <c:v>6.117</c:v>
                </c:pt>
                <c:pt idx="10">
                  <c:v>0</c:v>
                </c:pt>
                <c:pt idx="11">
                  <c:v>0</c:v>
                </c:pt>
                <c:pt idx="12">
                  <c:v>4.2919999999999998</c:v>
                </c:pt>
                <c:pt idx="13">
                  <c:v>11.484999999999999</c:v>
                </c:pt>
                <c:pt idx="14">
                  <c:v>7.3330000000000002</c:v>
                </c:pt>
                <c:pt idx="15">
                  <c:v>3.9510000000000001</c:v>
                </c:pt>
                <c:pt idx="16">
                  <c:v>6.6479999999999997</c:v>
                </c:pt>
                <c:pt idx="17">
                  <c:v>0</c:v>
                </c:pt>
                <c:pt idx="18">
                  <c:v>0</c:v>
                </c:pt>
                <c:pt idx="19">
                  <c:v>7.181</c:v>
                </c:pt>
                <c:pt idx="20">
                  <c:v>4.2169999999999996</c:v>
                </c:pt>
                <c:pt idx="21">
                  <c:v>6.774</c:v>
                </c:pt>
                <c:pt idx="22">
                  <c:v>6.7549999999999999</c:v>
                </c:pt>
                <c:pt idx="23">
                  <c:v>5.28</c:v>
                </c:pt>
                <c:pt idx="24">
                  <c:v>0</c:v>
                </c:pt>
                <c:pt idx="25">
                  <c:v>0</c:v>
                </c:pt>
                <c:pt idx="26">
                  <c:v>8.3140000000000001</c:v>
                </c:pt>
                <c:pt idx="27">
                  <c:v>6.742</c:v>
                </c:pt>
                <c:pt idx="28">
                  <c:v>5.8609999999999998</c:v>
                </c:pt>
                <c:pt idx="29">
                  <c:v>6.8550000000000004</c:v>
                </c:pt>
                <c:pt idx="30">
                  <c:v>5.0289999999999999</c:v>
                </c:pt>
                <c:pt idx="31">
                  <c:v>0</c:v>
                </c:pt>
                <c:pt idx="32">
                  <c:v>0</c:v>
                </c:pt>
                <c:pt idx="33">
                  <c:v>3.4020000000000001</c:v>
                </c:pt>
                <c:pt idx="34">
                  <c:v>6.36</c:v>
                </c:pt>
                <c:pt idx="35">
                  <c:v>6</c:v>
                </c:pt>
                <c:pt idx="36">
                  <c:v>4.3040000000000003</c:v>
                </c:pt>
                <c:pt idx="37">
                  <c:v>3.3660000000000001</c:v>
                </c:pt>
                <c:pt idx="38">
                  <c:v>0</c:v>
                </c:pt>
                <c:pt idx="39">
                  <c:v>0</c:v>
                </c:pt>
                <c:pt idx="40">
                  <c:v>6.2220000000000004</c:v>
                </c:pt>
                <c:pt idx="41">
                  <c:v>3.202</c:v>
                </c:pt>
                <c:pt idx="42">
                  <c:v>6.4420000000000002</c:v>
                </c:pt>
                <c:pt idx="43">
                  <c:v>4.7270000000000003</c:v>
                </c:pt>
                <c:pt idx="44">
                  <c:v>5.0209999999999999</c:v>
                </c:pt>
                <c:pt idx="45">
                  <c:v>0</c:v>
                </c:pt>
                <c:pt idx="46">
                  <c:v>0</c:v>
                </c:pt>
                <c:pt idx="47">
                  <c:v>3.056</c:v>
                </c:pt>
                <c:pt idx="48">
                  <c:v>4.29</c:v>
                </c:pt>
                <c:pt idx="49">
                  <c:v>3.8340000000000001</c:v>
                </c:pt>
                <c:pt idx="50">
                  <c:v>6.1479999999999997</c:v>
                </c:pt>
                <c:pt idx="51">
                  <c:v>5.4859999999999998</c:v>
                </c:pt>
                <c:pt idx="52">
                  <c:v>0</c:v>
                </c:pt>
                <c:pt idx="53">
                  <c:v>0</c:v>
                </c:pt>
                <c:pt idx="54">
                  <c:v>7.3209999999999997</c:v>
                </c:pt>
                <c:pt idx="55">
                  <c:v>7.0279999999999996</c:v>
                </c:pt>
                <c:pt idx="56">
                  <c:v>4.5410000000000004</c:v>
                </c:pt>
                <c:pt idx="57">
                  <c:v>6.8920000000000003</c:v>
                </c:pt>
                <c:pt idx="58">
                  <c:v>4.7009999999999996</c:v>
                </c:pt>
                <c:pt idx="59">
                  <c:v>0</c:v>
                </c:pt>
                <c:pt idx="60">
                  <c:v>0</c:v>
                </c:pt>
                <c:pt idx="61">
                  <c:v>2.972</c:v>
                </c:pt>
                <c:pt idx="62">
                  <c:v>4.5709999999999997</c:v>
                </c:pt>
                <c:pt idx="63">
                  <c:v>4.3460000000000001</c:v>
                </c:pt>
                <c:pt idx="64">
                  <c:v>6.1959999999999997</c:v>
                </c:pt>
                <c:pt idx="65">
                  <c:v>6.8019999999999996</c:v>
                </c:pt>
                <c:pt idx="66">
                  <c:v>0</c:v>
                </c:pt>
                <c:pt idx="67">
                  <c:v>0</c:v>
                </c:pt>
                <c:pt idx="68">
                  <c:v>2.3919999999999999</c:v>
                </c:pt>
                <c:pt idx="69">
                  <c:v>7.7</c:v>
                </c:pt>
                <c:pt idx="70">
                  <c:v>6.1849999999999996</c:v>
                </c:pt>
                <c:pt idx="71">
                  <c:v>4.9139999999999997</c:v>
                </c:pt>
                <c:pt idx="72">
                  <c:v>3.5950000000000002</c:v>
                </c:pt>
                <c:pt idx="73">
                  <c:v>0</c:v>
                </c:pt>
                <c:pt idx="74">
                  <c:v>0</c:v>
                </c:pt>
                <c:pt idx="75">
                  <c:v>3.165</c:v>
                </c:pt>
                <c:pt idx="76">
                  <c:v>1.54</c:v>
                </c:pt>
                <c:pt idx="77">
                  <c:v>6.5270000000000001</c:v>
                </c:pt>
                <c:pt idx="78">
                  <c:v>9.9109999999999996</c:v>
                </c:pt>
                <c:pt idx="79">
                  <c:v>8.3249999999999993</c:v>
                </c:pt>
                <c:pt idx="80">
                  <c:v>0</c:v>
                </c:pt>
                <c:pt idx="81">
                  <c:v>0</c:v>
                </c:pt>
                <c:pt idx="82">
                  <c:v>4.3019999999999996</c:v>
                </c:pt>
                <c:pt idx="83">
                  <c:v>4.0110000000000001</c:v>
                </c:pt>
                <c:pt idx="84">
                  <c:v>2.8580000000000001</c:v>
                </c:pt>
                <c:pt idx="85">
                  <c:v>4.42</c:v>
                </c:pt>
                <c:pt idx="86">
                  <c:v>2.278</c:v>
                </c:pt>
                <c:pt idx="87">
                  <c:v>0</c:v>
                </c:pt>
                <c:pt idx="88">
                  <c:v>0</c:v>
                </c:pt>
                <c:pt idx="89">
                  <c:v>4.5679999999999996</c:v>
                </c:pt>
                <c:pt idx="90">
                  <c:v>3.9529999999999998</c:v>
                </c:pt>
                <c:pt idx="91">
                  <c:v>4.0739999999999998</c:v>
                </c:pt>
                <c:pt idx="92">
                  <c:v>9.86</c:v>
                </c:pt>
                <c:pt idx="93">
                  <c:v>4.7279999999999998</c:v>
                </c:pt>
                <c:pt idx="94">
                  <c:v>0</c:v>
                </c:pt>
                <c:pt idx="95">
                  <c:v>0</c:v>
                </c:pt>
                <c:pt idx="96">
                  <c:v>3.5649999999999999</c:v>
                </c:pt>
                <c:pt idx="97">
                  <c:v>5.2969999999999997</c:v>
                </c:pt>
                <c:pt idx="98">
                  <c:v>5.2460000000000004</c:v>
                </c:pt>
                <c:pt idx="99">
                  <c:v>3.9169999999999998</c:v>
                </c:pt>
                <c:pt idx="100">
                  <c:v>1.8560000000000001</c:v>
                </c:pt>
                <c:pt idx="101">
                  <c:v>0</c:v>
                </c:pt>
                <c:pt idx="102">
                  <c:v>0</c:v>
                </c:pt>
                <c:pt idx="103">
                  <c:v>3.07</c:v>
                </c:pt>
                <c:pt idx="104">
                  <c:v>2.3090000000000002</c:v>
                </c:pt>
                <c:pt idx="105">
                  <c:v>2.4710000000000001</c:v>
                </c:pt>
                <c:pt idx="106">
                  <c:v>2.6890000000000001</c:v>
                </c:pt>
                <c:pt idx="107">
                  <c:v>1.1990000000000001</c:v>
                </c:pt>
                <c:pt idx="108">
                  <c:v>0</c:v>
                </c:pt>
                <c:pt idx="109">
                  <c:v>0</c:v>
                </c:pt>
                <c:pt idx="110">
                  <c:v>2.9180000000000001</c:v>
                </c:pt>
                <c:pt idx="111">
                  <c:v>1.7490000000000001</c:v>
                </c:pt>
                <c:pt idx="112">
                  <c:v>4.1289999999999996</c:v>
                </c:pt>
                <c:pt idx="113">
                  <c:v>1.365</c:v>
                </c:pt>
                <c:pt idx="114">
                  <c:v>3.0750000000000002</c:v>
                </c:pt>
                <c:pt idx="115">
                  <c:v>0</c:v>
                </c:pt>
                <c:pt idx="116">
                  <c:v>0</c:v>
                </c:pt>
                <c:pt idx="117">
                  <c:v>1.9690000000000001</c:v>
                </c:pt>
                <c:pt idx="118">
                  <c:v>9.2010000000000005</c:v>
                </c:pt>
                <c:pt idx="119">
                  <c:v>3.8170000000000002</c:v>
                </c:pt>
                <c:pt idx="120">
                  <c:v>2.6960000000000002</c:v>
                </c:pt>
                <c:pt idx="121">
                  <c:v>2.3010000000000002</c:v>
                </c:pt>
                <c:pt idx="122">
                  <c:v>0</c:v>
                </c:pt>
                <c:pt idx="123">
                  <c:v>0</c:v>
                </c:pt>
                <c:pt idx="124">
                  <c:v>2.4900000000000002</c:v>
                </c:pt>
                <c:pt idx="125">
                  <c:v>1.4890000000000001</c:v>
                </c:pt>
                <c:pt idx="126">
                  <c:v>2.254</c:v>
                </c:pt>
                <c:pt idx="127">
                  <c:v>3.56</c:v>
                </c:pt>
                <c:pt idx="128">
                  <c:v>2.6179999999999999</c:v>
                </c:pt>
                <c:pt idx="129">
                  <c:v>0</c:v>
                </c:pt>
                <c:pt idx="130">
                  <c:v>0</c:v>
                </c:pt>
                <c:pt idx="131">
                  <c:v>1.752</c:v>
                </c:pt>
                <c:pt idx="132">
                  <c:v>2.0049999999999999</c:v>
                </c:pt>
                <c:pt idx="133">
                  <c:v>3.2959999999999998</c:v>
                </c:pt>
                <c:pt idx="134">
                  <c:v>3.129</c:v>
                </c:pt>
                <c:pt idx="135">
                  <c:v>2.1429999999999998</c:v>
                </c:pt>
                <c:pt idx="136">
                  <c:v>0</c:v>
                </c:pt>
                <c:pt idx="137">
                  <c:v>0</c:v>
                </c:pt>
                <c:pt idx="138">
                  <c:v>2.351</c:v>
                </c:pt>
                <c:pt idx="139">
                  <c:v>2.2450000000000001</c:v>
                </c:pt>
                <c:pt idx="140">
                  <c:v>2.206</c:v>
                </c:pt>
                <c:pt idx="141">
                  <c:v>2.7829999999999999</c:v>
                </c:pt>
                <c:pt idx="142">
                  <c:v>3.6520000000000001</c:v>
                </c:pt>
                <c:pt idx="143">
                  <c:v>0</c:v>
                </c:pt>
                <c:pt idx="144">
                  <c:v>0</c:v>
                </c:pt>
                <c:pt idx="145">
                  <c:v>1.841</c:v>
                </c:pt>
                <c:pt idx="146">
                  <c:v>3.1469999999999998</c:v>
                </c:pt>
                <c:pt idx="147">
                  <c:v>2.2210000000000001</c:v>
                </c:pt>
                <c:pt idx="148">
                  <c:v>1.851</c:v>
                </c:pt>
                <c:pt idx="149">
                  <c:v>1.4370000000000001</c:v>
                </c:pt>
                <c:pt idx="150">
                  <c:v>0</c:v>
                </c:pt>
                <c:pt idx="151">
                  <c:v>0</c:v>
                </c:pt>
                <c:pt idx="152">
                  <c:v>2.9420000000000002</c:v>
                </c:pt>
                <c:pt idx="153">
                  <c:v>2.9</c:v>
                </c:pt>
                <c:pt idx="154">
                  <c:v>1.0669999999999999</c:v>
                </c:pt>
                <c:pt idx="155">
                  <c:v>5.01</c:v>
                </c:pt>
                <c:pt idx="156">
                  <c:v>4.4359999999999999</c:v>
                </c:pt>
                <c:pt idx="157">
                  <c:v>0</c:v>
                </c:pt>
                <c:pt idx="158">
                  <c:v>0</c:v>
                </c:pt>
                <c:pt idx="159">
                  <c:v>2.6520000000000001</c:v>
                </c:pt>
                <c:pt idx="160">
                  <c:v>4.45</c:v>
                </c:pt>
                <c:pt idx="161">
                  <c:v>2.4860000000000002</c:v>
                </c:pt>
                <c:pt idx="162">
                  <c:v>1.3240000000000001</c:v>
                </c:pt>
                <c:pt idx="163">
                  <c:v>3.5179999999999998</c:v>
                </c:pt>
                <c:pt idx="164">
                  <c:v>0</c:v>
                </c:pt>
                <c:pt idx="165">
                  <c:v>0</c:v>
                </c:pt>
                <c:pt idx="166">
                  <c:v>1.9830000000000001</c:v>
                </c:pt>
                <c:pt idx="167">
                  <c:v>4.7380000000000004</c:v>
                </c:pt>
                <c:pt idx="168">
                  <c:v>5.6980000000000004</c:v>
                </c:pt>
                <c:pt idx="169">
                  <c:v>2.5289999999999999</c:v>
                </c:pt>
                <c:pt idx="170">
                  <c:v>5.2709999999999999</c:v>
                </c:pt>
                <c:pt idx="171">
                  <c:v>0</c:v>
                </c:pt>
                <c:pt idx="172">
                  <c:v>0</c:v>
                </c:pt>
                <c:pt idx="173">
                  <c:v>3.202</c:v>
                </c:pt>
                <c:pt idx="174">
                  <c:v>3.2429999999999999</c:v>
                </c:pt>
                <c:pt idx="175">
                  <c:v>2.411</c:v>
                </c:pt>
                <c:pt idx="176">
                  <c:v>1.7769999999999999</c:v>
                </c:pt>
                <c:pt idx="177">
                  <c:v>1.5269999999999999</c:v>
                </c:pt>
                <c:pt idx="178">
                  <c:v>0</c:v>
                </c:pt>
                <c:pt idx="179">
                  <c:v>0</c:v>
                </c:pt>
                <c:pt idx="180">
                  <c:v>3.1309999999999998</c:v>
                </c:pt>
                <c:pt idx="181">
                  <c:v>2.242</c:v>
                </c:pt>
                <c:pt idx="182">
                  <c:v>3.2949999999999999</c:v>
                </c:pt>
                <c:pt idx="183">
                  <c:v>1.276</c:v>
                </c:pt>
                <c:pt idx="184">
                  <c:v>2.9620000000000002</c:v>
                </c:pt>
                <c:pt idx="185">
                  <c:v>0</c:v>
                </c:pt>
                <c:pt idx="186">
                  <c:v>0</c:v>
                </c:pt>
                <c:pt idx="187">
                  <c:v>1.1439999999999999</c:v>
                </c:pt>
                <c:pt idx="188">
                  <c:v>2.1259999999999999</c:v>
                </c:pt>
                <c:pt idx="189">
                  <c:v>5.7140000000000004</c:v>
                </c:pt>
                <c:pt idx="190">
                  <c:v>3.7050000000000001</c:v>
                </c:pt>
                <c:pt idx="191">
                  <c:v>3.694</c:v>
                </c:pt>
                <c:pt idx="192">
                  <c:v>0</c:v>
                </c:pt>
                <c:pt idx="193">
                  <c:v>0</c:v>
                </c:pt>
                <c:pt idx="194">
                  <c:v>2.4820000000000002</c:v>
                </c:pt>
                <c:pt idx="195">
                  <c:v>4.4550000000000001</c:v>
                </c:pt>
                <c:pt idx="196">
                  <c:v>4.0460000000000003</c:v>
                </c:pt>
                <c:pt idx="197">
                  <c:v>4.9039999999999999</c:v>
                </c:pt>
                <c:pt idx="198">
                  <c:v>2.6749999999999998</c:v>
                </c:pt>
                <c:pt idx="199">
                  <c:v>0</c:v>
                </c:pt>
                <c:pt idx="200">
                  <c:v>0</c:v>
                </c:pt>
                <c:pt idx="201">
                  <c:v>1.2170000000000001</c:v>
                </c:pt>
                <c:pt idx="202">
                  <c:v>2.7080000000000002</c:v>
                </c:pt>
                <c:pt idx="203">
                  <c:v>1.3859999999999999</c:v>
                </c:pt>
                <c:pt idx="204">
                  <c:v>1.8169999999999999</c:v>
                </c:pt>
                <c:pt idx="205">
                  <c:v>3.444</c:v>
                </c:pt>
                <c:pt idx="206">
                  <c:v>0</c:v>
                </c:pt>
                <c:pt idx="207">
                  <c:v>0</c:v>
                </c:pt>
                <c:pt idx="208">
                  <c:v>5.2889999999999997</c:v>
                </c:pt>
                <c:pt idx="209">
                  <c:v>5.1040000000000001</c:v>
                </c:pt>
                <c:pt idx="210">
                  <c:v>3.4809999999999999</c:v>
                </c:pt>
                <c:pt idx="211">
                  <c:v>1.4690000000000001</c:v>
                </c:pt>
                <c:pt idx="212">
                  <c:v>1.492</c:v>
                </c:pt>
                <c:pt idx="213">
                  <c:v>0</c:v>
                </c:pt>
                <c:pt idx="214">
                  <c:v>0</c:v>
                </c:pt>
                <c:pt idx="215">
                  <c:v>4.8479999999999999</c:v>
                </c:pt>
                <c:pt idx="216">
                  <c:v>3.2749999999999999</c:v>
                </c:pt>
                <c:pt idx="217">
                  <c:v>3.6739999999999999</c:v>
                </c:pt>
                <c:pt idx="218">
                  <c:v>1.611</c:v>
                </c:pt>
                <c:pt idx="219">
                  <c:v>3.14</c:v>
                </c:pt>
                <c:pt idx="220">
                  <c:v>0</c:v>
                </c:pt>
                <c:pt idx="221">
                  <c:v>0</c:v>
                </c:pt>
                <c:pt idx="222">
                  <c:v>3.8780000000000001</c:v>
                </c:pt>
                <c:pt idx="223">
                  <c:v>4.1829999999999998</c:v>
                </c:pt>
                <c:pt idx="224">
                  <c:v>2.3210000000000002</c:v>
                </c:pt>
                <c:pt idx="225">
                  <c:v>3.456</c:v>
                </c:pt>
                <c:pt idx="226">
                  <c:v>6.367</c:v>
                </c:pt>
                <c:pt idx="227">
                  <c:v>0</c:v>
                </c:pt>
                <c:pt idx="228">
                  <c:v>0</c:v>
                </c:pt>
                <c:pt idx="229">
                  <c:v>5.7350000000000003</c:v>
                </c:pt>
                <c:pt idx="230">
                  <c:v>2.8330000000000002</c:v>
                </c:pt>
                <c:pt idx="231">
                  <c:v>4.1310000000000002</c:v>
                </c:pt>
                <c:pt idx="232">
                  <c:v>2.7839999999999998</c:v>
                </c:pt>
                <c:pt idx="233">
                  <c:v>3.464</c:v>
                </c:pt>
                <c:pt idx="234">
                  <c:v>0</c:v>
                </c:pt>
                <c:pt idx="235">
                  <c:v>0</c:v>
                </c:pt>
                <c:pt idx="236">
                  <c:v>5.3230000000000004</c:v>
                </c:pt>
                <c:pt idx="237">
                  <c:v>5.7119999999999997</c:v>
                </c:pt>
                <c:pt idx="238">
                  <c:v>6.3940000000000001</c:v>
                </c:pt>
                <c:pt idx="239">
                  <c:v>7.2569999999999997</c:v>
                </c:pt>
                <c:pt idx="240">
                  <c:v>5.4</c:v>
                </c:pt>
                <c:pt idx="241">
                  <c:v>0</c:v>
                </c:pt>
                <c:pt idx="242">
                  <c:v>0</c:v>
                </c:pt>
                <c:pt idx="243">
                  <c:v>6.3360000000000003</c:v>
                </c:pt>
                <c:pt idx="244">
                  <c:v>6.24</c:v>
                </c:pt>
                <c:pt idx="245">
                  <c:v>2.3809999999999998</c:v>
                </c:pt>
                <c:pt idx="246">
                  <c:v>10.6</c:v>
                </c:pt>
                <c:pt idx="247">
                  <c:v>3.93</c:v>
                </c:pt>
                <c:pt idx="248">
                  <c:v>0</c:v>
                </c:pt>
                <c:pt idx="249">
                  <c:v>0</c:v>
                </c:pt>
                <c:pt idx="250">
                  <c:v>6.5529999999999999</c:v>
                </c:pt>
                <c:pt idx="251">
                  <c:v>8.5259999999999998</c:v>
                </c:pt>
                <c:pt idx="252">
                  <c:v>5.9390000000000001</c:v>
                </c:pt>
                <c:pt idx="253">
                  <c:v>5.2050000000000001</c:v>
                </c:pt>
                <c:pt idx="254">
                  <c:v>4.0910000000000002</c:v>
                </c:pt>
                <c:pt idx="255">
                  <c:v>0</c:v>
                </c:pt>
                <c:pt idx="256">
                  <c:v>0</c:v>
                </c:pt>
                <c:pt idx="257">
                  <c:v>4.1479999999999997</c:v>
                </c:pt>
                <c:pt idx="258">
                  <c:v>5.53</c:v>
                </c:pt>
                <c:pt idx="259">
                  <c:v>3.9430000000000001</c:v>
                </c:pt>
                <c:pt idx="260">
                  <c:v>3.8809999999999998</c:v>
                </c:pt>
                <c:pt idx="261">
                  <c:v>6.3630000000000004</c:v>
                </c:pt>
                <c:pt idx="262">
                  <c:v>0</c:v>
                </c:pt>
                <c:pt idx="263">
                  <c:v>0</c:v>
                </c:pt>
                <c:pt idx="264">
                  <c:v>3.6549999999999998</c:v>
                </c:pt>
                <c:pt idx="265">
                  <c:v>4.0750000000000002</c:v>
                </c:pt>
                <c:pt idx="266">
                  <c:v>5.202</c:v>
                </c:pt>
                <c:pt idx="267">
                  <c:v>5.6740000000000004</c:v>
                </c:pt>
                <c:pt idx="268">
                  <c:v>9.2379999999999995</c:v>
                </c:pt>
                <c:pt idx="269">
                  <c:v>0</c:v>
                </c:pt>
                <c:pt idx="270">
                  <c:v>0</c:v>
                </c:pt>
                <c:pt idx="271">
                  <c:v>8.7479999999999993</c:v>
                </c:pt>
                <c:pt idx="272">
                  <c:v>4.4340000000000002</c:v>
                </c:pt>
                <c:pt idx="273">
                  <c:v>6.4459999999999997</c:v>
                </c:pt>
                <c:pt idx="274">
                  <c:v>8.5280000000000005</c:v>
                </c:pt>
                <c:pt idx="275">
                  <c:v>5.077</c:v>
                </c:pt>
                <c:pt idx="276">
                  <c:v>0</c:v>
                </c:pt>
                <c:pt idx="277">
                  <c:v>0</c:v>
                </c:pt>
                <c:pt idx="278">
                  <c:v>5.1689999999999996</c:v>
                </c:pt>
                <c:pt idx="279">
                  <c:v>5.2539999999999996</c:v>
                </c:pt>
                <c:pt idx="280">
                  <c:v>5.8479999999999999</c:v>
                </c:pt>
                <c:pt idx="281">
                  <c:v>7.7119999999999997</c:v>
                </c:pt>
                <c:pt idx="282">
                  <c:v>7.931</c:v>
                </c:pt>
                <c:pt idx="283">
                  <c:v>0</c:v>
                </c:pt>
                <c:pt idx="284">
                  <c:v>0</c:v>
                </c:pt>
                <c:pt idx="285">
                  <c:v>4.3739999999999997</c:v>
                </c:pt>
                <c:pt idx="286">
                  <c:v>7.7279999999999998</c:v>
                </c:pt>
                <c:pt idx="287">
                  <c:v>8.76</c:v>
                </c:pt>
                <c:pt idx="288">
                  <c:v>6.3659999999999997</c:v>
                </c:pt>
                <c:pt idx="289">
                  <c:v>6.4009999999999998</c:v>
                </c:pt>
                <c:pt idx="290">
                  <c:v>0</c:v>
                </c:pt>
                <c:pt idx="291">
                  <c:v>0</c:v>
                </c:pt>
                <c:pt idx="292">
                  <c:v>3.996</c:v>
                </c:pt>
                <c:pt idx="293">
                  <c:v>7.258</c:v>
                </c:pt>
                <c:pt idx="294">
                  <c:v>4.9279999999999999</c:v>
                </c:pt>
                <c:pt idx="295">
                  <c:v>5.8849999999999998</c:v>
                </c:pt>
                <c:pt idx="296">
                  <c:v>7.9950000000000001</c:v>
                </c:pt>
                <c:pt idx="297">
                  <c:v>0</c:v>
                </c:pt>
                <c:pt idx="298">
                  <c:v>0</c:v>
                </c:pt>
                <c:pt idx="299">
                  <c:v>5.6790000000000003</c:v>
                </c:pt>
                <c:pt idx="300">
                  <c:v>8.1989999999999998</c:v>
                </c:pt>
                <c:pt idx="301">
                  <c:v>7.9889999999999999</c:v>
                </c:pt>
                <c:pt idx="302">
                  <c:v>5.4569999999999999</c:v>
                </c:pt>
                <c:pt idx="303">
                  <c:v>7.4029999999999996</c:v>
                </c:pt>
                <c:pt idx="304">
                  <c:v>0</c:v>
                </c:pt>
                <c:pt idx="305">
                  <c:v>0</c:v>
                </c:pt>
                <c:pt idx="306">
                  <c:v>6.9080000000000004</c:v>
                </c:pt>
                <c:pt idx="307">
                  <c:v>6.5289999999999999</c:v>
                </c:pt>
                <c:pt idx="308">
                  <c:v>5.1230000000000002</c:v>
                </c:pt>
                <c:pt idx="309">
                  <c:v>5.0810000000000004</c:v>
                </c:pt>
                <c:pt idx="310">
                  <c:v>7.57</c:v>
                </c:pt>
                <c:pt idx="311">
                  <c:v>0</c:v>
                </c:pt>
                <c:pt idx="312">
                  <c:v>0</c:v>
                </c:pt>
                <c:pt idx="313">
                  <c:v>6.1660000000000004</c:v>
                </c:pt>
                <c:pt idx="314">
                  <c:v>10.269</c:v>
                </c:pt>
                <c:pt idx="315">
                  <c:v>10.446999999999999</c:v>
                </c:pt>
                <c:pt idx="316">
                  <c:v>6.1920000000000002</c:v>
                </c:pt>
                <c:pt idx="317">
                  <c:v>9.484</c:v>
                </c:pt>
                <c:pt idx="318">
                  <c:v>0</c:v>
                </c:pt>
                <c:pt idx="319">
                  <c:v>0</c:v>
                </c:pt>
                <c:pt idx="320">
                  <c:v>7.5039999999999996</c:v>
                </c:pt>
                <c:pt idx="321">
                  <c:v>8.6050000000000004</c:v>
                </c:pt>
                <c:pt idx="322">
                  <c:v>6.9829999999999997</c:v>
                </c:pt>
                <c:pt idx="323">
                  <c:v>11.711</c:v>
                </c:pt>
                <c:pt idx="324">
                  <c:v>9.6059999999999999</c:v>
                </c:pt>
                <c:pt idx="325">
                  <c:v>0</c:v>
                </c:pt>
                <c:pt idx="326">
                  <c:v>0</c:v>
                </c:pt>
                <c:pt idx="327">
                  <c:v>6.4969999999999999</c:v>
                </c:pt>
                <c:pt idx="328">
                  <c:v>7.1459999999999999</c:v>
                </c:pt>
                <c:pt idx="329">
                  <c:v>5.1239999999999997</c:v>
                </c:pt>
                <c:pt idx="330">
                  <c:v>9.2609999999999992</c:v>
                </c:pt>
                <c:pt idx="331">
                  <c:v>6.7679999999999998</c:v>
                </c:pt>
                <c:pt idx="332">
                  <c:v>0</c:v>
                </c:pt>
                <c:pt idx="333">
                  <c:v>0</c:v>
                </c:pt>
                <c:pt idx="334">
                  <c:v>9.0419999999999998</c:v>
                </c:pt>
                <c:pt idx="335">
                  <c:v>10.930999999999999</c:v>
                </c:pt>
                <c:pt idx="336">
                  <c:v>12.238</c:v>
                </c:pt>
                <c:pt idx="337">
                  <c:v>10.14</c:v>
                </c:pt>
                <c:pt idx="338">
                  <c:v>8.1669999999999998</c:v>
                </c:pt>
                <c:pt idx="339">
                  <c:v>0</c:v>
                </c:pt>
                <c:pt idx="340">
                  <c:v>0</c:v>
                </c:pt>
                <c:pt idx="341">
                  <c:v>9.2029999999999994</c:v>
                </c:pt>
                <c:pt idx="342">
                  <c:v>5.6020000000000003</c:v>
                </c:pt>
                <c:pt idx="343">
                  <c:v>11.419</c:v>
                </c:pt>
                <c:pt idx="344">
                  <c:v>10.114000000000001</c:v>
                </c:pt>
                <c:pt idx="345">
                  <c:v>13.555999999999999</c:v>
                </c:pt>
                <c:pt idx="346">
                  <c:v>0</c:v>
                </c:pt>
                <c:pt idx="347">
                  <c:v>0</c:v>
                </c:pt>
                <c:pt idx="348">
                  <c:v>10.346</c:v>
                </c:pt>
                <c:pt idx="349">
                  <c:v>8.5120000000000005</c:v>
                </c:pt>
                <c:pt idx="350">
                  <c:v>8.7680000000000007</c:v>
                </c:pt>
                <c:pt idx="351">
                  <c:v>8.5709999999999997</c:v>
                </c:pt>
                <c:pt idx="352">
                  <c:v>6.4359999999999999</c:v>
                </c:pt>
                <c:pt idx="353">
                  <c:v>0</c:v>
                </c:pt>
                <c:pt idx="354">
                  <c:v>0</c:v>
                </c:pt>
                <c:pt idx="355">
                  <c:v>14.629</c:v>
                </c:pt>
                <c:pt idx="356">
                  <c:v>12.113</c:v>
                </c:pt>
                <c:pt idx="357">
                  <c:v>16.318999999999999</c:v>
                </c:pt>
                <c:pt idx="358">
                  <c:v>13.638</c:v>
                </c:pt>
                <c:pt idx="359">
                  <c:v>4.8179999999999996</c:v>
                </c:pt>
                <c:pt idx="360">
                  <c:v>0</c:v>
                </c:pt>
                <c:pt idx="361">
                  <c:v>0</c:v>
                </c:pt>
                <c:pt idx="362">
                  <c:v>8.52</c:v>
                </c:pt>
                <c:pt idx="363">
                  <c:v>9.1890000000000001</c:v>
                </c:pt>
                <c:pt idx="364">
                  <c:v>12.342000000000001</c:v>
                </c:pt>
                <c:pt idx="365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6C-40F4-8C29-AF336A53E057}"/>
            </c:ext>
          </c:extLst>
        </c:ser>
        <c:ser>
          <c:idx val="1"/>
          <c:order val="1"/>
          <c:tx>
            <c:strRef>
              <c:f>Details!$F$1</c:f>
              <c:strCache>
                <c:ptCount val="1"/>
                <c:pt idx="0">
                  <c:v>Verbruik nacht</c:v>
                </c:pt>
              </c:strCache>
            </c:strRef>
          </c:tx>
          <c:spPr>
            <a:ln w="63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Details!$A$2:$A$367</c:f>
              <c:numCache>
                <c:formatCode>m/d/yyyy</c:formatCode>
                <c:ptCount val="36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  <c:pt idx="106">
                  <c:v>43937</c:v>
                </c:pt>
                <c:pt idx="107">
                  <c:v>43938</c:v>
                </c:pt>
                <c:pt idx="108">
                  <c:v>43939</c:v>
                </c:pt>
                <c:pt idx="109">
                  <c:v>43940</c:v>
                </c:pt>
                <c:pt idx="110">
                  <c:v>43941</c:v>
                </c:pt>
                <c:pt idx="111">
                  <c:v>43942</c:v>
                </c:pt>
                <c:pt idx="112">
                  <c:v>43943</c:v>
                </c:pt>
                <c:pt idx="113">
                  <c:v>43944</c:v>
                </c:pt>
                <c:pt idx="114">
                  <c:v>43945</c:v>
                </c:pt>
                <c:pt idx="115">
                  <c:v>43946</c:v>
                </c:pt>
                <c:pt idx="116">
                  <c:v>43947</c:v>
                </c:pt>
                <c:pt idx="117">
                  <c:v>43948</c:v>
                </c:pt>
                <c:pt idx="118">
                  <c:v>43949</c:v>
                </c:pt>
                <c:pt idx="119">
                  <c:v>43950</c:v>
                </c:pt>
                <c:pt idx="120">
                  <c:v>43951</c:v>
                </c:pt>
                <c:pt idx="121">
                  <c:v>43952</c:v>
                </c:pt>
                <c:pt idx="122">
                  <c:v>43953</c:v>
                </c:pt>
                <c:pt idx="123">
                  <c:v>43954</c:v>
                </c:pt>
                <c:pt idx="124">
                  <c:v>43955</c:v>
                </c:pt>
                <c:pt idx="125">
                  <c:v>43956</c:v>
                </c:pt>
                <c:pt idx="126">
                  <c:v>43957</c:v>
                </c:pt>
                <c:pt idx="127">
                  <c:v>43958</c:v>
                </c:pt>
                <c:pt idx="128">
                  <c:v>43959</c:v>
                </c:pt>
                <c:pt idx="129">
                  <c:v>43960</c:v>
                </c:pt>
                <c:pt idx="130">
                  <c:v>43961</c:v>
                </c:pt>
                <c:pt idx="131">
                  <c:v>43962</c:v>
                </c:pt>
                <c:pt idx="132">
                  <c:v>43963</c:v>
                </c:pt>
                <c:pt idx="133">
                  <c:v>43964</c:v>
                </c:pt>
                <c:pt idx="134">
                  <c:v>43965</c:v>
                </c:pt>
                <c:pt idx="135">
                  <c:v>43966</c:v>
                </c:pt>
                <c:pt idx="136">
                  <c:v>43967</c:v>
                </c:pt>
                <c:pt idx="137">
                  <c:v>43968</c:v>
                </c:pt>
                <c:pt idx="138">
                  <c:v>43969</c:v>
                </c:pt>
                <c:pt idx="139">
                  <c:v>43970</c:v>
                </c:pt>
                <c:pt idx="140">
                  <c:v>43971</c:v>
                </c:pt>
                <c:pt idx="141">
                  <c:v>43972</c:v>
                </c:pt>
                <c:pt idx="142">
                  <c:v>43973</c:v>
                </c:pt>
                <c:pt idx="143">
                  <c:v>43974</c:v>
                </c:pt>
                <c:pt idx="144">
                  <c:v>43975</c:v>
                </c:pt>
                <c:pt idx="145">
                  <c:v>43976</c:v>
                </c:pt>
                <c:pt idx="146">
                  <c:v>43977</c:v>
                </c:pt>
                <c:pt idx="147">
                  <c:v>43978</c:v>
                </c:pt>
                <c:pt idx="148">
                  <c:v>43979</c:v>
                </c:pt>
                <c:pt idx="149">
                  <c:v>43980</c:v>
                </c:pt>
                <c:pt idx="150">
                  <c:v>43981</c:v>
                </c:pt>
                <c:pt idx="151">
                  <c:v>43982</c:v>
                </c:pt>
                <c:pt idx="152">
                  <c:v>43983</c:v>
                </c:pt>
                <c:pt idx="153">
                  <c:v>43984</c:v>
                </c:pt>
                <c:pt idx="154">
                  <c:v>43985</c:v>
                </c:pt>
                <c:pt idx="155">
                  <c:v>43986</c:v>
                </c:pt>
                <c:pt idx="156">
                  <c:v>43987</c:v>
                </c:pt>
                <c:pt idx="157">
                  <c:v>43988</c:v>
                </c:pt>
                <c:pt idx="158">
                  <c:v>43989</c:v>
                </c:pt>
                <c:pt idx="159">
                  <c:v>43990</c:v>
                </c:pt>
                <c:pt idx="160">
                  <c:v>43991</c:v>
                </c:pt>
                <c:pt idx="161">
                  <c:v>43992</c:v>
                </c:pt>
                <c:pt idx="162">
                  <c:v>43993</c:v>
                </c:pt>
                <c:pt idx="163">
                  <c:v>43994</c:v>
                </c:pt>
                <c:pt idx="164">
                  <c:v>43995</c:v>
                </c:pt>
                <c:pt idx="165">
                  <c:v>43996</c:v>
                </c:pt>
                <c:pt idx="166">
                  <c:v>43997</c:v>
                </c:pt>
                <c:pt idx="167">
                  <c:v>43998</c:v>
                </c:pt>
                <c:pt idx="168">
                  <c:v>43999</c:v>
                </c:pt>
                <c:pt idx="169">
                  <c:v>44000</c:v>
                </c:pt>
                <c:pt idx="170">
                  <c:v>44001</c:v>
                </c:pt>
                <c:pt idx="171">
                  <c:v>44002</c:v>
                </c:pt>
                <c:pt idx="172">
                  <c:v>44003</c:v>
                </c:pt>
                <c:pt idx="173">
                  <c:v>44004</c:v>
                </c:pt>
                <c:pt idx="174">
                  <c:v>44005</c:v>
                </c:pt>
                <c:pt idx="175">
                  <c:v>44006</c:v>
                </c:pt>
                <c:pt idx="176">
                  <c:v>44007</c:v>
                </c:pt>
                <c:pt idx="177">
                  <c:v>44008</c:v>
                </c:pt>
                <c:pt idx="178">
                  <c:v>44009</c:v>
                </c:pt>
                <c:pt idx="179">
                  <c:v>44010</c:v>
                </c:pt>
                <c:pt idx="180">
                  <c:v>44011</c:v>
                </c:pt>
                <c:pt idx="181">
                  <c:v>44012</c:v>
                </c:pt>
                <c:pt idx="182">
                  <c:v>44013</c:v>
                </c:pt>
                <c:pt idx="183">
                  <c:v>44014</c:v>
                </c:pt>
                <c:pt idx="184">
                  <c:v>44015</c:v>
                </c:pt>
                <c:pt idx="185">
                  <c:v>44016</c:v>
                </c:pt>
                <c:pt idx="186">
                  <c:v>44017</c:v>
                </c:pt>
                <c:pt idx="187">
                  <c:v>44018</c:v>
                </c:pt>
                <c:pt idx="188">
                  <c:v>44019</c:v>
                </c:pt>
                <c:pt idx="189">
                  <c:v>44020</c:v>
                </c:pt>
                <c:pt idx="190">
                  <c:v>44021</c:v>
                </c:pt>
                <c:pt idx="191">
                  <c:v>44022</c:v>
                </c:pt>
                <c:pt idx="192">
                  <c:v>44023</c:v>
                </c:pt>
                <c:pt idx="193">
                  <c:v>44024</c:v>
                </c:pt>
                <c:pt idx="194">
                  <c:v>44025</c:v>
                </c:pt>
                <c:pt idx="195">
                  <c:v>44026</c:v>
                </c:pt>
                <c:pt idx="196">
                  <c:v>44027</c:v>
                </c:pt>
                <c:pt idx="197">
                  <c:v>44028</c:v>
                </c:pt>
                <c:pt idx="198">
                  <c:v>44029</c:v>
                </c:pt>
                <c:pt idx="199">
                  <c:v>44030</c:v>
                </c:pt>
                <c:pt idx="200">
                  <c:v>44031</c:v>
                </c:pt>
                <c:pt idx="201">
                  <c:v>44032</c:v>
                </c:pt>
                <c:pt idx="202">
                  <c:v>44033</c:v>
                </c:pt>
                <c:pt idx="203">
                  <c:v>44034</c:v>
                </c:pt>
                <c:pt idx="204">
                  <c:v>44035</c:v>
                </c:pt>
                <c:pt idx="205">
                  <c:v>44036</c:v>
                </c:pt>
                <c:pt idx="206">
                  <c:v>44037</c:v>
                </c:pt>
                <c:pt idx="207">
                  <c:v>44038</c:v>
                </c:pt>
                <c:pt idx="208">
                  <c:v>44039</c:v>
                </c:pt>
                <c:pt idx="209">
                  <c:v>44040</c:v>
                </c:pt>
                <c:pt idx="210">
                  <c:v>44041</c:v>
                </c:pt>
                <c:pt idx="211">
                  <c:v>44042</c:v>
                </c:pt>
                <c:pt idx="212">
                  <c:v>44043</c:v>
                </c:pt>
                <c:pt idx="213">
                  <c:v>44044</c:v>
                </c:pt>
                <c:pt idx="214">
                  <c:v>44045</c:v>
                </c:pt>
                <c:pt idx="215">
                  <c:v>44046</c:v>
                </c:pt>
                <c:pt idx="216">
                  <c:v>44047</c:v>
                </c:pt>
                <c:pt idx="217">
                  <c:v>44048</c:v>
                </c:pt>
                <c:pt idx="218">
                  <c:v>44049</c:v>
                </c:pt>
                <c:pt idx="219">
                  <c:v>44050</c:v>
                </c:pt>
                <c:pt idx="220">
                  <c:v>44051</c:v>
                </c:pt>
                <c:pt idx="221">
                  <c:v>44052</c:v>
                </c:pt>
                <c:pt idx="222">
                  <c:v>44053</c:v>
                </c:pt>
                <c:pt idx="223">
                  <c:v>44054</c:v>
                </c:pt>
                <c:pt idx="224">
                  <c:v>44055</c:v>
                </c:pt>
                <c:pt idx="225">
                  <c:v>44056</c:v>
                </c:pt>
                <c:pt idx="226">
                  <c:v>44057</c:v>
                </c:pt>
                <c:pt idx="227">
                  <c:v>44058</c:v>
                </c:pt>
                <c:pt idx="228">
                  <c:v>44059</c:v>
                </c:pt>
                <c:pt idx="229">
                  <c:v>44060</c:v>
                </c:pt>
                <c:pt idx="230">
                  <c:v>44061</c:v>
                </c:pt>
                <c:pt idx="231">
                  <c:v>44062</c:v>
                </c:pt>
                <c:pt idx="232">
                  <c:v>44063</c:v>
                </c:pt>
                <c:pt idx="233">
                  <c:v>44064</c:v>
                </c:pt>
                <c:pt idx="234">
                  <c:v>44065</c:v>
                </c:pt>
                <c:pt idx="235">
                  <c:v>44066</c:v>
                </c:pt>
                <c:pt idx="236">
                  <c:v>44067</c:v>
                </c:pt>
                <c:pt idx="237">
                  <c:v>44068</c:v>
                </c:pt>
                <c:pt idx="238">
                  <c:v>44069</c:v>
                </c:pt>
                <c:pt idx="239">
                  <c:v>44070</c:v>
                </c:pt>
                <c:pt idx="240">
                  <c:v>44071</c:v>
                </c:pt>
                <c:pt idx="241">
                  <c:v>44072</c:v>
                </c:pt>
                <c:pt idx="242">
                  <c:v>44073</c:v>
                </c:pt>
                <c:pt idx="243">
                  <c:v>44074</c:v>
                </c:pt>
                <c:pt idx="244">
                  <c:v>44075</c:v>
                </c:pt>
                <c:pt idx="245">
                  <c:v>44076</c:v>
                </c:pt>
                <c:pt idx="246">
                  <c:v>44077</c:v>
                </c:pt>
                <c:pt idx="247">
                  <c:v>44078</c:v>
                </c:pt>
                <c:pt idx="248">
                  <c:v>44079</c:v>
                </c:pt>
                <c:pt idx="249">
                  <c:v>44080</c:v>
                </c:pt>
                <c:pt idx="250">
                  <c:v>44081</c:v>
                </c:pt>
                <c:pt idx="251">
                  <c:v>44082</c:v>
                </c:pt>
                <c:pt idx="252">
                  <c:v>44083</c:v>
                </c:pt>
                <c:pt idx="253">
                  <c:v>44084</c:v>
                </c:pt>
                <c:pt idx="254">
                  <c:v>44085</c:v>
                </c:pt>
                <c:pt idx="255">
                  <c:v>44086</c:v>
                </c:pt>
                <c:pt idx="256">
                  <c:v>44087</c:v>
                </c:pt>
                <c:pt idx="257">
                  <c:v>44088</c:v>
                </c:pt>
                <c:pt idx="258">
                  <c:v>44089</c:v>
                </c:pt>
                <c:pt idx="259">
                  <c:v>44090</c:v>
                </c:pt>
                <c:pt idx="260">
                  <c:v>44091</c:v>
                </c:pt>
                <c:pt idx="261">
                  <c:v>44092</c:v>
                </c:pt>
                <c:pt idx="262">
                  <c:v>44093</c:v>
                </c:pt>
                <c:pt idx="263">
                  <c:v>44094</c:v>
                </c:pt>
                <c:pt idx="264">
                  <c:v>44095</c:v>
                </c:pt>
                <c:pt idx="265">
                  <c:v>44096</c:v>
                </c:pt>
                <c:pt idx="266">
                  <c:v>44097</c:v>
                </c:pt>
                <c:pt idx="267">
                  <c:v>44098</c:v>
                </c:pt>
                <c:pt idx="268">
                  <c:v>44099</c:v>
                </c:pt>
                <c:pt idx="269">
                  <c:v>44100</c:v>
                </c:pt>
                <c:pt idx="270">
                  <c:v>44101</c:v>
                </c:pt>
                <c:pt idx="271">
                  <c:v>44102</c:v>
                </c:pt>
                <c:pt idx="272">
                  <c:v>44103</c:v>
                </c:pt>
                <c:pt idx="273">
                  <c:v>44104</c:v>
                </c:pt>
                <c:pt idx="274">
                  <c:v>44105</c:v>
                </c:pt>
                <c:pt idx="275">
                  <c:v>44106</c:v>
                </c:pt>
                <c:pt idx="276">
                  <c:v>44107</c:v>
                </c:pt>
                <c:pt idx="277">
                  <c:v>44108</c:v>
                </c:pt>
                <c:pt idx="278">
                  <c:v>44109</c:v>
                </c:pt>
                <c:pt idx="279">
                  <c:v>44110</c:v>
                </c:pt>
                <c:pt idx="280">
                  <c:v>44111</c:v>
                </c:pt>
                <c:pt idx="281">
                  <c:v>44112</c:v>
                </c:pt>
                <c:pt idx="282">
                  <c:v>44113</c:v>
                </c:pt>
                <c:pt idx="283">
                  <c:v>44114</c:v>
                </c:pt>
                <c:pt idx="284">
                  <c:v>44115</c:v>
                </c:pt>
                <c:pt idx="285">
                  <c:v>44116</c:v>
                </c:pt>
                <c:pt idx="286">
                  <c:v>44117</c:v>
                </c:pt>
                <c:pt idx="287">
                  <c:v>44118</c:v>
                </c:pt>
                <c:pt idx="288">
                  <c:v>44119</c:v>
                </c:pt>
                <c:pt idx="289">
                  <c:v>44120</c:v>
                </c:pt>
                <c:pt idx="290">
                  <c:v>44121</c:v>
                </c:pt>
                <c:pt idx="291">
                  <c:v>44122</c:v>
                </c:pt>
                <c:pt idx="292">
                  <c:v>44123</c:v>
                </c:pt>
                <c:pt idx="293">
                  <c:v>44124</c:v>
                </c:pt>
                <c:pt idx="294">
                  <c:v>44125</c:v>
                </c:pt>
                <c:pt idx="295">
                  <c:v>44126</c:v>
                </c:pt>
                <c:pt idx="296">
                  <c:v>44127</c:v>
                </c:pt>
                <c:pt idx="297">
                  <c:v>44128</c:v>
                </c:pt>
                <c:pt idx="298">
                  <c:v>44129</c:v>
                </c:pt>
                <c:pt idx="299">
                  <c:v>44130</c:v>
                </c:pt>
                <c:pt idx="300">
                  <c:v>44131</c:v>
                </c:pt>
                <c:pt idx="301">
                  <c:v>44132</c:v>
                </c:pt>
                <c:pt idx="302">
                  <c:v>44133</c:v>
                </c:pt>
                <c:pt idx="303">
                  <c:v>44134</c:v>
                </c:pt>
                <c:pt idx="304">
                  <c:v>44135</c:v>
                </c:pt>
                <c:pt idx="305">
                  <c:v>44136</c:v>
                </c:pt>
                <c:pt idx="306">
                  <c:v>44137</c:v>
                </c:pt>
                <c:pt idx="307">
                  <c:v>44138</c:v>
                </c:pt>
                <c:pt idx="308">
                  <c:v>44139</c:v>
                </c:pt>
                <c:pt idx="309">
                  <c:v>44140</c:v>
                </c:pt>
                <c:pt idx="310">
                  <c:v>44141</c:v>
                </c:pt>
                <c:pt idx="311">
                  <c:v>44142</c:v>
                </c:pt>
                <c:pt idx="312">
                  <c:v>44143</c:v>
                </c:pt>
                <c:pt idx="313">
                  <c:v>44144</c:v>
                </c:pt>
                <c:pt idx="314">
                  <c:v>44145</c:v>
                </c:pt>
                <c:pt idx="315">
                  <c:v>44146</c:v>
                </c:pt>
                <c:pt idx="316">
                  <c:v>44147</c:v>
                </c:pt>
                <c:pt idx="317">
                  <c:v>44148</c:v>
                </c:pt>
                <c:pt idx="318">
                  <c:v>44149</c:v>
                </c:pt>
                <c:pt idx="319">
                  <c:v>44150</c:v>
                </c:pt>
                <c:pt idx="320">
                  <c:v>44151</c:v>
                </c:pt>
                <c:pt idx="321">
                  <c:v>44152</c:v>
                </c:pt>
                <c:pt idx="322">
                  <c:v>44153</c:v>
                </c:pt>
                <c:pt idx="323">
                  <c:v>44154</c:v>
                </c:pt>
                <c:pt idx="324">
                  <c:v>44155</c:v>
                </c:pt>
                <c:pt idx="325">
                  <c:v>44156</c:v>
                </c:pt>
                <c:pt idx="326">
                  <c:v>44157</c:v>
                </c:pt>
                <c:pt idx="327">
                  <c:v>44158</c:v>
                </c:pt>
                <c:pt idx="328">
                  <c:v>44159</c:v>
                </c:pt>
                <c:pt idx="329">
                  <c:v>44160</c:v>
                </c:pt>
                <c:pt idx="330">
                  <c:v>44161</c:v>
                </c:pt>
                <c:pt idx="331">
                  <c:v>44162</c:v>
                </c:pt>
                <c:pt idx="332">
                  <c:v>44163</c:v>
                </c:pt>
                <c:pt idx="333">
                  <c:v>44164</c:v>
                </c:pt>
                <c:pt idx="334">
                  <c:v>44165</c:v>
                </c:pt>
                <c:pt idx="335">
                  <c:v>44166</c:v>
                </c:pt>
                <c:pt idx="336">
                  <c:v>44167</c:v>
                </c:pt>
                <c:pt idx="337">
                  <c:v>44168</c:v>
                </c:pt>
                <c:pt idx="338">
                  <c:v>44169</c:v>
                </c:pt>
                <c:pt idx="339">
                  <c:v>44170</c:v>
                </c:pt>
                <c:pt idx="340">
                  <c:v>44171</c:v>
                </c:pt>
                <c:pt idx="341">
                  <c:v>44172</c:v>
                </c:pt>
                <c:pt idx="342">
                  <c:v>44173</c:v>
                </c:pt>
                <c:pt idx="343">
                  <c:v>44174</c:v>
                </c:pt>
                <c:pt idx="344">
                  <c:v>44175</c:v>
                </c:pt>
                <c:pt idx="345">
                  <c:v>44176</c:v>
                </c:pt>
                <c:pt idx="346">
                  <c:v>44177</c:v>
                </c:pt>
                <c:pt idx="347">
                  <c:v>44178</c:v>
                </c:pt>
                <c:pt idx="348">
                  <c:v>44179</c:v>
                </c:pt>
                <c:pt idx="349">
                  <c:v>44180</c:v>
                </c:pt>
                <c:pt idx="350">
                  <c:v>44181</c:v>
                </c:pt>
                <c:pt idx="351">
                  <c:v>44182</c:v>
                </c:pt>
                <c:pt idx="352">
                  <c:v>44183</c:v>
                </c:pt>
                <c:pt idx="353">
                  <c:v>44184</c:v>
                </c:pt>
                <c:pt idx="354">
                  <c:v>44185</c:v>
                </c:pt>
                <c:pt idx="355">
                  <c:v>44186</c:v>
                </c:pt>
                <c:pt idx="356">
                  <c:v>44187</c:v>
                </c:pt>
                <c:pt idx="357">
                  <c:v>44188</c:v>
                </c:pt>
                <c:pt idx="358">
                  <c:v>44189</c:v>
                </c:pt>
                <c:pt idx="359">
                  <c:v>44190</c:v>
                </c:pt>
                <c:pt idx="360">
                  <c:v>44191</c:v>
                </c:pt>
                <c:pt idx="361">
                  <c:v>44192</c:v>
                </c:pt>
                <c:pt idx="362">
                  <c:v>44193</c:v>
                </c:pt>
                <c:pt idx="363">
                  <c:v>44194</c:v>
                </c:pt>
                <c:pt idx="364">
                  <c:v>44195</c:v>
                </c:pt>
                <c:pt idx="365">
                  <c:v>44196</c:v>
                </c:pt>
              </c:numCache>
            </c:numRef>
          </c:cat>
          <c:val>
            <c:numRef>
              <c:f>Details!$F$2:$F$367</c:f>
              <c:numCache>
                <c:formatCode>General</c:formatCode>
                <c:ptCount val="366"/>
                <c:pt idx="0">
                  <c:v>3.3889999999999998</c:v>
                </c:pt>
                <c:pt idx="1">
                  <c:v>3.306</c:v>
                </c:pt>
                <c:pt idx="2">
                  <c:v>4.2910000000000004</c:v>
                </c:pt>
                <c:pt idx="3">
                  <c:v>17.649000000000001</c:v>
                </c:pt>
                <c:pt idx="4">
                  <c:v>22.039000000000001</c:v>
                </c:pt>
                <c:pt idx="5">
                  <c:v>3.6459999999999999</c:v>
                </c:pt>
                <c:pt idx="6">
                  <c:v>4.0259999999999998</c:v>
                </c:pt>
                <c:pt idx="7">
                  <c:v>4.4580000000000002</c:v>
                </c:pt>
                <c:pt idx="8">
                  <c:v>3.06</c:v>
                </c:pt>
                <c:pt idx="9">
                  <c:v>3.1589999999999998</c:v>
                </c:pt>
                <c:pt idx="10">
                  <c:v>8.3149999999999995</c:v>
                </c:pt>
                <c:pt idx="11">
                  <c:v>10.225</c:v>
                </c:pt>
                <c:pt idx="12">
                  <c:v>3.2589999999999999</c:v>
                </c:pt>
                <c:pt idx="13">
                  <c:v>3.165</c:v>
                </c:pt>
                <c:pt idx="14">
                  <c:v>3.0939999999999999</c:v>
                </c:pt>
                <c:pt idx="15">
                  <c:v>3.153</c:v>
                </c:pt>
                <c:pt idx="16">
                  <c:v>3.8250000000000002</c:v>
                </c:pt>
                <c:pt idx="17">
                  <c:v>7.6180000000000003</c:v>
                </c:pt>
                <c:pt idx="18">
                  <c:v>9.83</c:v>
                </c:pt>
                <c:pt idx="19">
                  <c:v>3.28</c:v>
                </c:pt>
                <c:pt idx="20">
                  <c:v>2.9820000000000002</c:v>
                </c:pt>
                <c:pt idx="21">
                  <c:v>3.2989999999999999</c:v>
                </c:pt>
                <c:pt idx="22">
                  <c:v>3.0569999999999999</c:v>
                </c:pt>
                <c:pt idx="23">
                  <c:v>2.9609999999999999</c:v>
                </c:pt>
                <c:pt idx="24">
                  <c:v>12.836</c:v>
                </c:pt>
                <c:pt idx="25">
                  <c:v>14.625999999999999</c:v>
                </c:pt>
                <c:pt idx="26">
                  <c:v>3.7389999999999999</c:v>
                </c:pt>
                <c:pt idx="27">
                  <c:v>5.3869999999999996</c:v>
                </c:pt>
                <c:pt idx="28">
                  <c:v>3.1309999999999998</c:v>
                </c:pt>
                <c:pt idx="29">
                  <c:v>3.5510000000000002</c:v>
                </c:pt>
                <c:pt idx="30">
                  <c:v>3.3290000000000002</c:v>
                </c:pt>
                <c:pt idx="31">
                  <c:v>9.9450000000000003</c:v>
                </c:pt>
                <c:pt idx="32">
                  <c:v>19.282</c:v>
                </c:pt>
                <c:pt idx="33">
                  <c:v>3.3580000000000001</c:v>
                </c:pt>
                <c:pt idx="34">
                  <c:v>3.38</c:v>
                </c:pt>
                <c:pt idx="35">
                  <c:v>3.9420000000000002</c:v>
                </c:pt>
                <c:pt idx="36">
                  <c:v>3.157</c:v>
                </c:pt>
                <c:pt idx="37">
                  <c:v>2.8260000000000001</c:v>
                </c:pt>
                <c:pt idx="38">
                  <c:v>8.734</c:v>
                </c:pt>
                <c:pt idx="39">
                  <c:v>12.409000000000001</c:v>
                </c:pt>
                <c:pt idx="40">
                  <c:v>4.383</c:v>
                </c:pt>
                <c:pt idx="41">
                  <c:v>4.1029999999999998</c:v>
                </c:pt>
                <c:pt idx="42">
                  <c:v>3.1179999999999999</c:v>
                </c:pt>
                <c:pt idx="43">
                  <c:v>3.137</c:v>
                </c:pt>
                <c:pt idx="44">
                  <c:v>3.1619999999999999</c:v>
                </c:pt>
                <c:pt idx="45">
                  <c:v>14.302</c:v>
                </c:pt>
                <c:pt idx="46">
                  <c:v>15.68</c:v>
                </c:pt>
                <c:pt idx="47">
                  <c:v>2.6339999999999999</c:v>
                </c:pt>
                <c:pt idx="48">
                  <c:v>2.7050000000000001</c:v>
                </c:pt>
                <c:pt idx="49">
                  <c:v>2.9889999999999999</c:v>
                </c:pt>
                <c:pt idx="50">
                  <c:v>3.3180000000000001</c:v>
                </c:pt>
                <c:pt idx="51">
                  <c:v>3.4689999999999999</c:v>
                </c:pt>
                <c:pt idx="52">
                  <c:v>9.9719999999999995</c:v>
                </c:pt>
                <c:pt idx="53">
                  <c:v>19.225999999999999</c:v>
                </c:pt>
                <c:pt idx="54">
                  <c:v>5.1369999999999996</c:v>
                </c:pt>
                <c:pt idx="55">
                  <c:v>3.395</c:v>
                </c:pt>
                <c:pt idx="56">
                  <c:v>2.9460000000000002</c:v>
                </c:pt>
                <c:pt idx="57">
                  <c:v>4.3140000000000001</c:v>
                </c:pt>
                <c:pt idx="58">
                  <c:v>3.0960000000000001</c:v>
                </c:pt>
                <c:pt idx="59">
                  <c:v>6.9279999999999999</c:v>
                </c:pt>
                <c:pt idx="60">
                  <c:v>10.384</c:v>
                </c:pt>
                <c:pt idx="61">
                  <c:v>3.1989999999999998</c:v>
                </c:pt>
                <c:pt idx="62">
                  <c:v>3.052</c:v>
                </c:pt>
                <c:pt idx="63">
                  <c:v>4.359</c:v>
                </c:pt>
                <c:pt idx="64">
                  <c:v>3.0539999999999998</c:v>
                </c:pt>
                <c:pt idx="65">
                  <c:v>3.2610000000000001</c:v>
                </c:pt>
                <c:pt idx="66">
                  <c:v>6.4420000000000002</c:v>
                </c:pt>
                <c:pt idx="67">
                  <c:v>10.999000000000001</c:v>
                </c:pt>
                <c:pt idx="68">
                  <c:v>3.0369999999999999</c:v>
                </c:pt>
                <c:pt idx="69">
                  <c:v>2.617</c:v>
                </c:pt>
                <c:pt idx="70">
                  <c:v>3.141</c:v>
                </c:pt>
                <c:pt idx="71">
                  <c:v>3.6560000000000001</c:v>
                </c:pt>
                <c:pt idx="72">
                  <c:v>3.5670000000000002</c:v>
                </c:pt>
                <c:pt idx="73">
                  <c:v>11.371</c:v>
                </c:pt>
                <c:pt idx="74">
                  <c:v>6.8479999999999999</c:v>
                </c:pt>
                <c:pt idx="75">
                  <c:v>3.5030000000000001</c:v>
                </c:pt>
                <c:pt idx="76">
                  <c:v>3.2719999999999998</c:v>
                </c:pt>
                <c:pt idx="77">
                  <c:v>4.6500000000000004</c:v>
                </c:pt>
                <c:pt idx="78">
                  <c:v>4.3970000000000002</c:v>
                </c:pt>
                <c:pt idx="79">
                  <c:v>3.528</c:v>
                </c:pt>
                <c:pt idx="80">
                  <c:v>10.855</c:v>
                </c:pt>
                <c:pt idx="81">
                  <c:v>8.32</c:v>
                </c:pt>
                <c:pt idx="82">
                  <c:v>3.4510000000000001</c:v>
                </c:pt>
                <c:pt idx="83">
                  <c:v>3.2349999999999999</c:v>
                </c:pt>
                <c:pt idx="84">
                  <c:v>4.7519999999999998</c:v>
                </c:pt>
                <c:pt idx="85">
                  <c:v>3.0670000000000002</c:v>
                </c:pt>
                <c:pt idx="86">
                  <c:v>3.3210000000000002</c:v>
                </c:pt>
                <c:pt idx="87">
                  <c:v>4.9770000000000003</c:v>
                </c:pt>
                <c:pt idx="88">
                  <c:v>5.77</c:v>
                </c:pt>
                <c:pt idx="89">
                  <c:v>3.294</c:v>
                </c:pt>
                <c:pt idx="90">
                  <c:v>3.7090000000000001</c:v>
                </c:pt>
                <c:pt idx="91">
                  <c:v>3.5960000000000001</c:v>
                </c:pt>
                <c:pt idx="92">
                  <c:v>3.734</c:v>
                </c:pt>
                <c:pt idx="93">
                  <c:v>4.1100000000000003</c:v>
                </c:pt>
                <c:pt idx="94">
                  <c:v>5.2389999999999999</c:v>
                </c:pt>
                <c:pt idx="95">
                  <c:v>6.3280000000000003</c:v>
                </c:pt>
                <c:pt idx="96">
                  <c:v>2.6640000000000001</c:v>
                </c:pt>
                <c:pt idx="97">
                  <c:v>2.911</c:v>
                </c:pt>
                <c:pt idx="98">
                  <c:v>3.181</c:v>
                </c:pt>
                <c:pt idx="99">
                  <c:v>3.3530000000000002</c:v>
                </c:pt>
                <c:pt idx="100">
                  <c:v>4.1559999999999997</c:v>
                </c:pt>
                <c:pt idx="101">
                  <c:v>7.3179999999999996</c:v>
                </c:pt>
                <c:pt idx="102">
                  <c:v>5.84</c:v>
                </c:pt>
                <c:pt idx="103">
                  <c:v>3.3370000000000002</c:v>
                </c:pt>
                <c:pt idx="104">
                  <c:v>3.5110000000000001</c:v>
                </c:pt>
                <c:pt idx="105">
                  <c:v>4.1420000000000003</c:v>
                </c:pt>
                <c:pt idx="106">
                  <c:v>4.82</c:v>
                </c:pt>
                <c:pt idx="107">
                  <c:v>3.7389999999999999</c:v>
                </c:pt>
                <c:pt idx="108">
                  <c:v>4.9649999999999999</c:v>
                </c:pt>
                <c:pt idx="109">
                  <c:v>9.125</c:v>
                </c:pt>
                <c:pt idx="110">
                  <c:v>3.1549999999999998</c:v>
                </c:pt>
                <c:pt idx="111">
                  <c:v>3.2949999999999999</c:v>
                </c:pt>
                <c:pt idx="112">
                  <c:v>3.88</c:v>
                </c:pt>
                <c:pt idx="113">
                  <c:v>3.367</c:v>
                </c:pt>
                <c:pt idx="114">
                  <c:v>4.25</c:v>
                </c:pt>
                <c:pt idx="115">
                  <c:v>7.2969999999999997</c:v>
                </c:pt>
                <c:pt idx="116">
                  <c:v>8.81</c:v>
                </c:pt>
                <c:pt idx="117">
                  <c:v>3.968</c:v>
                </c:pt>
                <c:pt idx="118">
                  <c:v>3.9</c:v>
                </c:pt>
                <c:pt idx="119">
                  <c:v>3.504</c:v>
                </c:pt>
                <c:pt idx="120">
                  <c:v>3.8860000000000001</c:v>
                </c:pt>
                <c:pt idx="121">
                  <c:v>5.3570000000000002</c:v>
                </c:pt>
                <c:pt idx="122">
                  <c:v>10.311999999999999</c:v>
                </c:pt>
                <c:pt idx="123">
                  <c:v>12.464</c:v>
                </c:pt>
                <c:pt idx="124">
                  <c:v>5.7549999999999999</c:v>
                </c:pt>
                <c:pt idx="125">
                  <c:v>4.7130000000000001</c:v>
                </c:pt>
                <c:pt idx="126">
                  <c:v>4.0839999999999996</c:v>
                </c:pt>
                <c:pt idx="127">
                  <c:v>4.7149999999999999</c:v>
                </c:pt>
                <c:pt idx="128">
                  <c:v>4.2699999999999996</c:v>
                </c:pt>
                <c:pt idx="129">
                  <c:v>7.7</c:v>
                </c:pt>
                <c:pt idx="130">
                  <c:v>17.606000000000002</c:v>
                </c:pt>
                <c:pt idx="131">
                  <c:v>4.4340000000000002</c:v>
                </c:pt>
                <c:pt idx="132">
                  <c:v>4.4029999999999996</c:v>
                </c:pt>
                <c:pt idx="133">
                  <c:v>5.3380000000000001</c:v>
                </c:pt>
                <c:pt idx="134">
                  <c:v>4.4279999999999999</c:v>
                </c:pt>
                <c:pt idx="135">
                  <c:v>4.6529999999999996</c:v>
                </c:pt>
                <c:pt idx="136">
                  <c:v>11.669</c:v>
                </c:pt>
                <c:pt idx="137">
                  <c:v>9.3740000000000006</c:v>
                </c:pt>
                <c:pt idx="138">
                  <c:v>4.6870000000000003</c:v>
                </c:pt>
                <c:pt idx="139">
                  <c:v>4.3209999999999997</c:v>
                </c:pt>
                <c:pt idx="140">
                  <c:v>4.2409999999999997</c:v>
                </c:pt>
                <c:pt idx="141">
                  <c:v>5.0439999999999996</c:v>
                </c:pt>
                <c:pt idx="142">
                  <c:v>5.1660000000000004</c:v>
                </c:pt>
                <c:pt idx="143">
                  <c:v>10.507</c:v>
                </c:pt>
                <c:pt idx="144">
                  <c:v>12.994999999999999</c:v>
                </c:pt>
                <c:pt idx="145">
                  <c:v>5.2160000000000002</c:v>
                </c:pt>
                <c:pt idx="146">
                  <c:v>4.6929999999999996</c:v>
                </c:pt>
                <c:pt idx="147">
                  <c:v>4.133</c:v>
                </c:pt>
                <c:pt idx="148">
                  <c:v>5.73</c:v>
                </c:pt>
                <c:pt idx="149">
                  <c:v>4.8440000000000003</c:v>
                </c:pt>
                <c:pt idx="150">
                  <c:v>7.2949999999999999</c:v>
                </c:pt>
                <c:pt idx="151">
                  <c:v>7.9749999999999996</c:v>
                </c:pt>
                <c:pt idx="152">
                  <c:v>5.2720000000000002</c:v>
                </c:pt>
                <c:pt idx="153">
                  <c:v>5.9169999999999998</c:v>
                </c:pt>
                <c:pt idx="154">
                  <c:v>4.8620000000000001</c:v>
                </c:pt>
                <c:pt idx="155">
                  <c:v>5.2949999999999999</c:v>
                </c:pt>
                <c:pt idx="156">
                  <c:v>5.35</c:v>
                </c:pt>
                <c:pt idx="157">
                  <c:v>8.782</c:v>
                </c:pt>
                <c:pt idx="158">
                  <c:v>10.039999999999999</c:v>
                </c:pt>
                <c:pt idx="159">
                  <c:v>5.5919999999999996</c:v>
                </c:pt>
                <c:pt idx="160">
                  <c:v>5.4619999999999997</c:v>
                </c:pt>
                <c:pt idx="161">
                  <c:v>4.4610000000000003</c:v>
                </c:pt>
                <c:pt idx="162">
                  <c:v>4.8979999999999997</c:v>
                </c:pt>
                <c:pt idx="163">
                  <c:v>5.6050000000000004</c:v>
                </c:pt>
                <c:pt idx="164">
                  <c:v>7.399</c:v>
                </c:pt>
                <c:pt idx="165">
                  <c:v>13.534000000000001</c:v>
                </c:pt>
                <c:pt idx="166">
                  <c:v>5.2960000000000003</c:v>
                </c:pt>
                <c:pt idx="167">
                  <c:v>5.7380000000000004</c:v>
                </c:pt>
                <c:pt idx="168">
                  <c:v>5.5830000000000002</c:v>
                </c:pt>
                <c:pt idx="169">
                  <c:v>6.1369999999999996</c:v>
                </c:pt>
                <c:pt idx="170">
                  <c:v>7.1</c:v>
                </c:pt>
                <c:pt idx="171">
                  <c:v>9.7850000000000001</c:v>
                </c:pt>
                <c:pt idx="172">
                  <c:v>12.214</c:v>
                </c:pt>
                <c:pt idx="173">
                  <c:v>5.6180000000000003</c:v>
                </c:pt>
                <c:pt idx="174">
                  <c:v>5.5149999999999997</c:v>
                </c:pt>
                <c:pt idx="175">
                  <c:v>5.4189999999999996</c:v>
                </c:pt>
                <c:pt idx="176">
                  <c:v>5.5919999999999996</c:v>
                </c:pt>
                <c:pt idx="177">
                  <c:v>4.6719999999999997</c:v>
                </c:pt>
                <c:pt idx="178">
                  <c:v>11.314</c:v>
                </c:pt>
                <c:pt idx="179">
                  <c:v>10.37</c:v>
                </c:pt>
                <c:pt idx="180">
                  <c:v>4.883</c:v>
                </c:pt>
                <c:pt idx="181">
                  <c:v>3.9359999999999999</c:v>
                </c:pt>
                <c:pt idx="182">
                  <c:v>4.1020000000000003</c:v>
                </c:pt>
                <c:pt idx="183">
                  <c:v>3.6360000000000001</c:v>
                </c:pt>
                <c:pt idx="184">
                  <c:v>4.43</c:v>
                </c:pt>
                <c:pt idx="185">
                  <c:v>13.057</c:v>
                </c:pt>
                <c:pt idx="186">
                  <c:v>7.2279999999999998</c:v>
                </c:pt>
                <c:pt idx="187">
                  <c:v>3.7269999999999999</c:v>
                </c:pt>
                <c:pt idx="188">
                  <c:v>3.903</c:v>
                </c:pt>
                <c:pt idx="189">
                  <c:v>4.2569999999999997</c:v>
                </c:pt>
                <c:pt idx="190">
                  <c:v>4.8849999999999998</c:v>
                </c:pt>
                <c:pt idx="191">
                  <c:v>6.2889999999999997</c:v>
                </c:pt>
                <c:pt idx="192">
                  <c:v>6.5590000000000002</c:v>
                </c:pt>
                <c:pt idx="193">
                  <c:v>11.603999999999999</c:v>
                </c:pt>
                <c:pt idx="194">
                  <c:v>4.4169999999999998</c:v>
                </c:pt>
                <c:pt idx="195">
                  <c:v>5.2969999999999997</c:v>
                </c:pt>
                <c:pt idx="196">
                  <c:v>4.21</c:v>
                </c:pt>
                <c:pt idx="197">
                  <c:v>5.032</c:v>
                </c:pt>
                <c:pt idx="198">
                  <c:v>5.6920000000000002</c:v>
                </c:pt>
                <c:pt idx="199">
                  <c:v>6.83</c:v>
                </c:pt>
                <c:pt idx="200">
                  <c:v>8.9160000000000004</c:v>
                </c:pt>
                <c:pt idx="201">
                  <c:v>4.726</c:v>
                </c:pt>
                <c:pt idx="202">
                  <c:v>5.7110000000000003</c:v>
                </c:pt>
                <c:pt idx="203">
                  <c:v>7.335</c:v>
                </c:pt>
                <c:pt idx="204">
                  <c:v>4.3769999999999998</c:v>
                </c:pt>
                <c:pt idx="205">
                  <c:v>4.173</c:v>
                </c:pt>
                <c:pt idx="206">
                  <c:v>10.083</c:v>
                </c:pt>
                <c:pt idx="207">
                  <c:v>7.7130000000000001</c:v>
                </c:pt>
                <c:pt idx="208">
                  <c:v>4.7720000000000002</c:v>
                </c:pt>
                <c:pt idx="209">
                  <c:v>6.125</c:v>
                </c:pt>
                <c:pt idx="210">
                  <c:v>5.3</c:v>
                </c:pt>
                <c:pt idx="211">
                  <c:v>5.04</c:v>
                </c:pt>
                <c:pt idx="212">
                  <c:v>4.62</c:v>
                </c:pt>
                <c:pt idx="213">
                  <c:v>10.599</c:v>
                </c:pt>
                <c:pt idx="214">
                  <c:v>8.84</c:v>
                </c:pt>
                <c:pt idx="215">
                  <c:v>4.109</c:v>
                </c:pt>
                <c:pt idx="216">
                  <c:v>4.5179999999999998</c:v>
                </c:pt>
                <c:pt idx="217">
                  <c:v>5.5330000000000004</c:v>
                </c:pt>
                <c:pt idx="218">
                  <c:v>4.5289999999999999</c:v>
                </c:pt>
                <c:pt idx="219">
                  <c:v>4.8769999999999998</c:v>
                </c:pt>
                <c:pt idx="220">
                  <c:v>10.356999999999999</c:v>
                </c:pt>
                <c:pt idx="221">
                  <c:v>6.4039999999999999</c:v>
                </c:pt>
                <c:pt idx="222">
                  <c:v>6.5140000000000002</c:v>
                </c:pt>
                <c:pt idx="223">
                  <c:v>6.3250000000000002</c:v>
                </c:pt>
                <c:pt idx="224">
                  <c:v>4.93</c:v>
                </c:pt>
                <c:pt idx="225">
                  <c:v>4.4400000000000004</c:v>
                </c:pt>
                <c:pt idx="226">
                  <c:v>5.6020000000000003</c:v>
                </c:pt>
                <c:pt idx="227">
                  <c:v>11.581</c:v>
                </c:pt>
                <c:pt idx="228">
                  <c:v>10.153</c:v>
                </c:pt>
                <c:pt idx="229">
                  <c:v>5.87</c:v>
                </c:pt>
                <c:pt idx="230">
                  <c:v>4.7789999999999999</c:v>
                </c:pt>
                <c:pt idx="231">
                  <c:v>5.3460000000000001</c:v>
                </c:pt>
                <c:pt idx="232">
                  <c:v>5.2859999999999996</c:v>
                </c:pt>
                <c:pt idx="233">
                  <c:v>4.3440000000000003</c:v>
                </c:pt>
                <c:pt idx="234">
                  <c:v>8.5860000000000003</c:v>
                </c:pt>
                <c:pt idx="235">
                  <c:v>8.2240000000000002</c:v>
                </c:pt>
                <c:pt idx="236">
                  <c:v>4.4290000000000003</c:v>
                </c:pt>
                <c:pt idx="237">
                  <c:v>5.4820000000000002</c:v>
                </c:pt>
                <c:pt idx="238">
                  <c:v>3.8969999999999998</c:v>
                </c:pt>
                <c:pt idx="239">
                  <c:v>3.4860000000000002</c:v>
                </c:pt>
                <c:pt idx="240">
                  <c:v>5.7679999999999998</c:v>
                </c:pt>
                <c:pt idx="241">
                  <c:v>9.8919999999999995</c:v>
                </c:pt>
                <c:pt idx="242">
                  <c:v>8.5039999999999996</c:v>
                </c:pt>
                <c:pt idx="243">
                  <c:v>4.056</c:v>
                </c:pt>
                <c:pt idx="244">
                  <c:v>4.0049999999999999</c:v>
                </c:pt>
                <c:pt idx="245">
                  <c:v>3.8980000000000001</c:v>
                </c:pt>
                <c:pt idx="246">
                  <c:v>4.6500000000000004</c:v>
                </c:pt>
                <c:pt idx="247">
                  <c:v>5.5709999999999997</c:v>
                </c:pt>
                <c:pt idx="248">
                  <c:v>6.516</c:v>
                </c:pt>
                <c:pt idx="249">
                  <c:v>9.0299999999999994</c:v>
                </c:pt>
                <c:pt idx="250">
                  <c:v>6.2220000000000004</c:v>
                </c:pt>
                <c:pt idx="251">
                  <c:v>4.0990000000000002</c:v>
                </c:pt>
                <c:pt idx="252">
                  <c:v>4.7069999999999999</c:v>
                </c:pt>
                <c:pt idx="253">
                  <c:v>4.6269999999999998</c:v>
                </c:pt>
                <c:pt idx="254">
                  <c:v>4.8620000000000001</c:v>
                </c:pt>
                <c:pt idx="255">
                  <c:v>7.0510000000000002</c:v>
                </c:pt>
                <c:pt idx="256">
                  <c:v>7.0810000000000004</c:v>
                </c:pt>
                <c:pt idx="257">
                  <c:v>4.8129999999999997</c:v>
                </c:pt>
                <c:pt idx="258">
                  <c:v>5.6820000000000004</c:v>
                </c:pt>
                <c:pt idx="259">
                  <c:v>4.63</c:v>
                </c:pt>
                <c:pt idx="260">
                  <c:v>5.9580000000000002</c:v>
                </c:pt>
                <c:pt idx="261">
                  <c:v>5.3230000000000004</c:v>
                </c:pt>
                <c:pt idx="262">
                  <c:v>8.5730000000000004</c:v>
                </c:pt>
                <c:pt idx="263">
                  <c:v>6.6970000000000001</c:v>
                </c:pt>
                <c:pt idx="264">
                  <c:v>5.0910000000000002</c:v>
                </c:pt>
                <c:pt idx="265">
                  <c:v>4.5650000000000004</c:v>
                </c:pt>
                <c:pt idx="266">
                  <c:v>4.2439999999999998</c:v>
                </c:pt>
                <c:pt idx="267">
                  <c:v>3.9830000000000001</c:v>
                </c:pt>
                <c:pt idx="268">
                  <c:v>4.8650000000000002</c:v>
                </c:pt>
                <c:pt idx="269">
                  <c:v>9.4450000000000003</c:v>
                </c:pt>
                <c:pt idx="270">
                  <c:v>13.629</c:v>
                </c:pt>
                <c:pt idx="271">
                  <c:v>4.2</c:v>
                </c:pt>
                <c:pt idx="272">
                  <c:v>4.2889999999999997</c:v>
                </c:pt>
                <c:pt idx="273">
                  <c:v>4.5140000000000002</c:v>
                </c:pt>
                <c:pt idx="274">
                  <c:v>4.5679999999999996</c:v>
                </c:pt>
                <c:pt idx="275">
                  <c:v>3.98</c:v>
                </c:pt>
                <c:pt idx="276">
                  <c:v>12.436</c:v>
                </c:pt>
                <c:pt idx="277">
                  <c:v>10.253</c:v>
                </c:pt>
                <c:pt idx="278">
                  <c:v>4.2169999999999996</c:v>
                </c:pt>
                <c:pt idx="279">
                  <c:v>4.2220000000000004</c:v>
                </c:pt>
                <c:pt idx="280">
                  <c:v>4.327</c:v>
                </c:pt>
                <c:pt idx="281">
                  <c:v>4.7350000000000003</c:v>
                </c:pt>
                <c:pt idx="282">
                  <c:v>4.7850000000000001</c:v>
                </c:pt>
                <c:pt idx="283">
                  <c:v>15.244999999999999</c:v>
                </c:pt>
                <c:pt idx="284">
                  <c:v>14.269</c:v>
                </c:pt>
                <c:pt idx="285">
                  <c:v>4.3860000000000001</c:v>
                </c:pt>
                <c:pt idx="286">
                  <c:v>3.9980000000000002</c:v>
                </c:pt>
                <c:pt idx="287">
                  <c:v>5.4710000000000001</c:v>
                </c:pt>
                <c:pt idx="288">
                  <c:v>4.4569999999999999</c:v>
                </c:pt>
                <c:pt idx="289">
                  <c:v>4.2210000000000001</c:v>
                </c:pt>
                <c:pt idx="290">
                  <c:v>13.487</c:v>
                </c:pt>
                <c:pt idx="291">
                  <c:v>11.718999999999999</c:v>
                </c:pt>
                <c:pt idx="292">
                  <c:v>3.8380000000000001</c:v>
                </c:pt>
                <c:pt idx="293">
                  <c:v>4.0709999999999997</c:v>
                </c:pt>
                <c:pt idx="294">
                  <c:v>4.0430000000000001</c:v>
                </c:pt>
                <c:pt idx="295">
                  <c:v>3.8180000000000001</c:v>
                </c:pt>
                <c:pt idx="296">
                  <c:v>4.3540000000000001</c:v>
                </c:pt>
                <c:pt idx="297">
                  <c:v>16.382999999999999</c:v>
                </c:pt>
                <c:pt idx="298">
                  <c:v>18.161000000000001</c:v>
                </c:pt>
                <c:pt idx="299">
                  <c:v>4.3179999999999996</c:v>
                </c:pt>
                <c:pt idx="300">
                  <c:v>4.9660000000000002</c:v>
                </c:pt>
                <c:pt idx="301">
                  <c:v>3.7989999999999999</c:v>
                </c:pt>
                <c:pt idx="302">
                  <c:v>4.3609999999999998</c:v>
                </c:pt>
                <c:pt idx="303">
                  <c:v>4.25</c:v>
                </c:pt>
                <c:pt idx="304">
                  <c:v>10.930999999999999</c:v>
                </c:pt>
                <c:pt idx="305">
                  <c:v>20.099</c:v>
                </c:pt>
                <c:pt idx="306">
                  <c:v>4.8070000000000004</c:v>
                </c:pt>
                <c:pt idx="307">
                  <c:v>4.7220000000000004</c:v>
                </c:pt>
                <c:pt idx="308">
                  <c:v>4.16</c:v>
                </c:pt>
                <c:pt idx="309">
                  <c:v>3.9380000000000002</c:v>
                </c:pt>
                <c:pt idx="310">
                  <c:v>3.8460000000000001</c:v>
                </c:pt>
                <c:pt idx="311">
                  <c:v>13.108000000000001</c:v>
                </c:pt>
                <c:pt idx="312">
                  <c:v>17.265999999999998</c:v>
                </c:pt>
                <c:pt idx="313">
                  <c:v>4.38</c:v>
                </c:pt>
                <c:pt idx="314">
                  <c:v>4.702</c:v>
                </c:pt>
                <c:pt idx="315">
                  <c:v>5.2069999999999999</c:v>
                </c:pt>
                <c:pt idx="316">
                  <c:v>4.7210000000000001</c:v>
                </c:pt>
                <c:pt idx="317">
                  <c:v>4.4880000000000004</c:v>
                </c:pt>
                <c:pt idx="318">
                  <c:v>14.967000000000001</c:v>
                </c:pt>
                <c:pt idx="319">
                  <c:v>18.602</c:v>
                </c:pt>
                <c:pt idx="320">
                  <c:v>4.3010000000000002</c:v>
                </c:pt>
                <c:pt idx="321">
                  <c:v>4.2300000000000004</c:v>
                </c:pt>
                <c:pt idx="322">
                  <c:v>4.2069999999999999</c:v>
                </c:pt>
                <c:pt idx="323">
                  <c:v>4.2050000000000001</c:v>
                </c:pt>
                <c:pt idx="324">
                  <c:v>4.2759999999999998</c:v>
                </c:pt>
                <c:pt idx="325">
                  <c:v>16.295999999999999</c:v>
                </c:pt>
                <c:pt idx="326">
                  <c:v>20.007000000000001</c:v>
                </c:pt>
                <c:pt idx="327">
                  <c:v>4.8259999999999996</c:v>
                </c:pt>
                <c:pt idx="328">
                  <c:v>5.1040000000000001</c:v>
                </c:pt>
                <c:pt idx="329">
                  <c:v>4.8949999999999996</c:v>
                </c:pt>
                <c:pt idx="330">
                  <c:v>4.8339999999999996</c:v>
                </c:pt>
                <c:pt idx="331">
                  <c:v>5.1150000000000002</c:v>
                </c:pt>
                <c:pt idx="332">
                  <c:v>11.606</c:v>
                </c:pt>
                <c:pt idx="333">
                  <c:v>22.241</c:v>
                </c:pt>
                <c:pt idx="334">
                  <c:v>5.9020000000000001</c:v>
                </c:pt>
                <c:pt idx="335">
                  <c:v>4.657</c:v>
                </c:pt>
                <c:pt idx="336">
                  <c:v>4.1180000000000003</c:v>
                </c:pt>
                <c:pt idx="337">
                  <c:v>4.5839999999999996</c:v>
                </c:pt>
                <c:pt idx="338">
                  <c:v>4.266</c:v>
                </c:pt>
                <c:pt idx="339">
                  <c:v>12.317</c:v>
                </c:pt>
                <c:pt idx="340">
                  <c:v>12.756</c:v>
                </c:pt>
                <c:pt idx="341">
                  <c:v>6.157</c:v>
                </c:pt>
                <c:pt idx="342">
                  <c:v>4.6109999999999998</c:v>
                </c:pt>
                <c:pt idx="343">
                  <c:v>4.9740000000000002</c:v>
                </c:pt>
                <c:pt idx="344">
                  <c:v>5.6779999999999999</c:v>
                </c:pt>
                <c:pt idx="345">
                  <c:v>4.2080000000000002</c:v>
                </c:pt>
                <c:pt idx="346">
                  <c:v>14.964</c:v>
                </c:pt>
                <c:pt idx="347">
                  <c:v>16.422000000000001</c:v>
                </c:pt>
                <c:pt idx="348">
                  <c:v>4.798</c:v>
                </c:pt>
                <c:pt idx="349">
                  <c:v>4.3289999999999997</c:v>
                </c:pt>
                <c:pt idx="350">
                  <c:v>4.9260000000000002</c:v>
                </c:pt>
                <c:pt idx="351">
                  <c:v>5.9539999999999997</c:v>
                </c:pt>
                <c:pt idx="352">
                  <c:v>4.4279999999999999</c:v>
                </c:pt>
                <c:pt idx="353">
                  <c:v>20.66</c:v>
                </c:pt>
                <c:pt idx="354">
                  <c:v>14.721</c:v>
                </c:pt>
                <c:pt idx="355">
                  <c:v>6.8460000000000001</c:v>
                </c:pt>
                <c:pt idx="356">
                  <c:v>5.63</c:v>
                </c:pt>
                <c:pt idx="357">
                  <c:v>7.51</c:v>
                </c:pt>
                <c:pt idx="358">
                  <c:v>7.7919999999999998</c:v>
                </c:pt>
                <c:pt idx="359">
                  <c:v>6.6379999999999999</c:v>
                </c:pt>
                <c:pt idx="360">
                  <c:v>17.678000000000001</c:v>
                </c:pt>
                <c:pt idx="361">
                  <c:v>17.568000000000001</c:v>
                </c:pt>
                <c:pt idx="362">
                  <c:v>6.5510000000000002</c:v>
                </c:pt>
                <c:pt idx="363">
                  <c:v>5.7930000000000001</c:v>
                </c:pt>
                <c:pt idx="364">
                  <c:v>6.0979999999999999</c:v>
                </c:pt>
                <c:pt idx="36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6C-40F4-8C29-AF336A53E057}"/>
            </c:ext>
          </c:extLst>
        </c:ser>
        <c:ser>
          <c:idx val="2"/>
          <c:order val="2"/>
          <c:tx>
            <c:strRef>
              <c:f>Details!$M$1</c:f>
              <c:strCache>
                <c:ptCount val="1"/>
                <c:pt idx="0">
                  <c:v>Verbruik met batterij dag</c:v>
                </c:pt>
              </c:strCache>
            </c:strRef>
          </c:tx>
          <c:spPr>
            <a:ln w="63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Details!$A$2:$A$367</c:f>
              <c:numCache>
                <c:formatCode>m/d/yyyy</c:formatCode>
                <c:ptCount val="36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  <c:pt idx="106">
                  <c:v>43937</c:v>
                </c:pt>
                <c:pt idx="107">
                  <c:v>43938</c:v>
                </c:pt>
                <c:pt idx="108">
                  <c:v>43939</c:v>
                </c:pt>
                <c:pt idx="109">
                  <c:v>43940</c:v>
                </c:pt>
                <c:pt idx="110">
                  <c:v>43941</c:v>
                </c:pt>
                <c:pt idx="111">
                  <c:v>43942</c:v>
                </c:pt>
                <c:pt idx="112">
                  <c:v>43943</c:v>
                </c:pt>
                <c:pt idx="113">
                  <c:v>43944</c:v>
                </c:pt>
                <c:pt idx="114">
                  <c:v>43945</c:v>
                </c:pt>
                <c:pt idx="115">
                  <c:v>43946</c:v>
                </c:pt>
                <c:pt idx="116">
                  <c:v>43947</c:v>
                </c:pt>
                <c:pt idx="117">
                  <c:v>43948</c:v>
                </c:pt>
                <c:pt idx="118">
                  <c:v>43949</c:v>
                </c:pt>
                <c:pt idx="119">
                  <c:v>43950</c:v>
                </c:pt>
                <c:pt idx="120">
                  <c:v>43951</c:v>
                </c:pt>
                <c:pt idx="121">
                  <c:v>43952</c:v>
                </c:pt>
                <c:pt idx="122">
                  <c:v>43953</c:v>
                </c:pt>
                <c:pt idx="123">
                  <c:v>43954</c:v>
                </c:pt>
                <c:pt idx="124">
                  <c:v>43955</c:v>
                </c:pt>
                <c:pt idx="125">
                  <c:v>43956</c:v>
                </c:pt>
                <c:pt idx="126">
                  <c:v>43957</c:v>
                </c:pt>
                <c:pt idx="127">
                  <c:v>43958</c:v>
                </c:pt>
                <c:pt idx="128">
                  <c:v>43959</c:v>
                </c:pt>
                <c:pt idx="129">
                  <c:v>43960</c:v>
                </c:pt>
                <c:pt idx="130">
                  <c:v>43961</c:v>
                </c:pt>
                <c:pt idx="131">
                  <c:v>43962</c:v>
                </c:pt>
                <c:pt idx="132">
                  <c:v>43963</c:v>
                </c:pt>
                <c:pt idx="133">
                  <c:v>43964</c:v>
                </c:pt>
                <c:pt idx="134">
                  <c:v>43965</c:v>
                </c:pt>
                <c:pt idx="135">
                  <c:v>43966</c:v>
                </c:pt>
                <c:pt idx="136">
                  <c:v>43967</c:v>
                </c:pt>
                <c:pt idx="137">
                  <c:v>43968</c:v>
                </c:pt>
                <c:pt idx="138">
                  <c:v>43969</c:v>
                </c:pt>
                <c:pt idx="139">
                  <c:v>43970</c:v>
                </c:pt>
                <c:pt idx="140">
                  <c:v>43971</c:v>
                </c:pt>
                <c:pt idx="141">
                  <c:v>43972</c:v>
                </c:pt>
                <c:pt idx="142">
                  <c:v>43973</c:v>
                </c:pt>
                <c:pt idx="143">
                  <c:v>43974</c:v>
                </c:pt>
                <c:pt idx="144">
                  <c:v>43975</c:v>
                </c:pt>
                <c:pt idx="145">
                  <c:v>43976</c:v>
                </c:pt>
                <c:pt idx="146">
                  <c:v>43977</c:v>
                </c:pt>
                <c:pt idx="147">
                  <c:v>43978</c:v>
                </c:pt>
                <c:pt idx="148">
                  <c:v>43979</c:v>
                </c:pt>
                <c:pt idx="149">
                  <c:v>43980</c:v>
                </c:pt>
                <c:pt idx="150">
                  <c:v>43981</c:v>
                </c:pt>
                <c:pt idx="151">
                  <c:v>43982</c:v>
                </c:pt>
                <c:pt idx="152">
                  <c:v>43983</c:v>
                </c:pt>
                <c:pt idx="153">
                  <c:v>43984</c:v>
                </c:pt>
                <c:pt idx="154">
                  <c:v>43985</c:v>
                </c:pt>
                <c:pt idx="155">
                  <c:v>43986</c:v>
                </c:pt>
                <c:pt idx="156">
                  <c:v>43987</c:v>
                </c:pt>
                <c:pt idx="157">
                  <c:v>43988</c:v>
                </c:pt>
                <c:pt idx="158">
                  <c:v>43989</c:v>
                </c:pt>
                <c:pt idx="159">
                  <c:v>43990</c:v>
                </c:pt>
                <c:pt idx="160">
                  <c:v>43991</c:v>
                </c:pt>
                <c:pt idx="161">
                  <c:v>43992</c:v>
                </c:pt>
                <c:pt idx="162">
                  <c:v>43993</c:v>
                </c:pt>
                <c:pt idx="163">
                  <c:v>43994</c:v>
                </c:pt>
                <c:pt idx="164">
                  <c:v>43995</c:v>
                </c:pt>
                <c:pt idx="165">
                  <c:v>43996</c:v>
                </c:pt>
                <c:pt idx="166">
                  <c:v>43997</c:v>
                </c:pt>
                <c:pt idx="167">
                  <c:v>43998</c:v>
                </c:pt>
                <c:pt idx="168">
                  <c:v>43999</c:v>
                </c:pt>
                <c:pt idx="169">
                  <c:v>44000</c:v>
                </c:pt>
                <c:pt idx="170">
                  <c:v>44001</c:v>
                </c:pt>
                <c:pt idx="171">
                  <c:v>44002</c:v>
                </c:pt>
                <c:pt idx="172">
                  <c:v>44003</c:v>
                </c:pt>
                <c:pt idx="173">
                  <c:v>44004</c:v>
                </c:pt>
                <c:pt idx="174">
                  <c:v>44005</c:v>
                </c:pt>
                <c:pt idx="175">
                  <c:v>44006</c:v>
                </c:pt>
                <c:pt idx="176">
                  <c:v>44007</c:v>
                </c:pt>
                <c:pt idx="177">
                  <c:v>44008</c:v>
                </c:pt>
                <c:pt idx="178">
                  <c:v>44009</c:v>
                </c:pt>
                <c:pt idx="179">
                  <c:v>44010</c:v>
                </c:pt>
                <c:pt idx="180">
                  <c:v>44011</c:v>
                </c:pt>
                <c:pt idx="181">
                  <c:v>44012</c:v>
                </c:pt>
                <c:pt idx="182">
                  <c:v>44013</c:v>
                </c:pt>
                <c:pt idx="183">
                  <c:v>44014</c:v>
                </c:pt>
                <c:pt idx="184">
                  <c:v>44015</c:v>
                </c:pt>
                <c:pt idx="185">
                  <c:v>44016</c:v>
                </c:pt>
                <c:pt idx="186">
                  <c:v>44017</c:v>
                </c:pt>
                <c:pt idx="187">
                  <c:v>44018</c:v>
                </c:pt>
                <c:pt idx="188">
                  <c:v>44019</c:v>
                </c:pt>
                <c:pt idx="189">
                  <c:v>44020</c:v>
                </c:pt>
                <c:pt idx="190">
                  <c:v>44021</c:v>
                </c:pt>
                <c:pt idx="191">
                  <c:v>44022</c:v>
                </c:pt>
                <c:pt idx="192">
                  <c:v>44023</c:v>
                </c:pt>
                <c:pt idx="193">
                  <c:v>44024</c:v>
                </c:pt>
                <c:pt idx="194">
                  <c:v>44025</c:v>
                </c:pt>
                <c:pt idx="195">
                  <c:v>44026</c:v>
                </c:pt>
                <c:pt idx="196">
                  <c:v>44027</c:v>
                </c:pt>
                <c:pt idx="197">
                  <c:v>44028</c:v>
                </c:pt>
                <c:pt idx="198">
                  <c:v>44029</c:v>
                </c:pt>
                <c:pt idx="199">
                  <c:v>44030</c:v>
                </c:pt>
                <c:pt idx="200">
                  <c:v>44031</c:v>
                </c:pt>
                <c:pt idx="201">
                  <c:v>44032</c:v>
                </c:pt>
                <c:pt idx="202">
                  <c:v>44033</c:v>
                </c:pt>
                <c:pt idx="203">
                  <c:v>44034</c:v>
                </c:pt>
                <c:pt idx="204">
                  <c:v>44035</c:v>
                </c:pt>
                <c:pt idx="205">
                  <c:v>44036</c:v>
                </c:pt>
                <c:pt idx="206">
                  <c:v>44037</c:v>
                </c:pt>
                <c:pt idx="207">
                  <c:v>44038</c:v>
                </c:pt>
                <c:pt idx="208">
                  <c:v>44039</c:v>
                </c:pt>
                <c:pt idx="209">
                  <c:v>44040</c:v>
                </c:pt>
                <c:pt idx="210">
                  <c:v>44041</c:v>
                </c:pt>
                <c:pt idx="211">
                  <c:v>44042</c:v>
                </c:pt>
                <c:pt idx="212">
                  <c:v>44043</c:v>
                </c:pt>
                <c:pt idx="213">
                  <c:v>44044</c:v>
                </c:pt>
                <c:pt idx="214">
                  <c:v>44045</c:v>
                </c:pt>
                <c:pt idx="215">
                  <c:v>44046</c:v>
                </c:pt>
                <c:pt idx="216">
                  <c:v>44047</c:v>
                </c:pt>
                <c:pt idx="217">
                  <c:v>44048</c:v>
                </c:pt>
                <c:pt idx="218">
                  <c:v>44049</c:v>
                </c:pt>
                <c:pt idx="219">
                  <c:v>44050</c:v>
                </c:pt>
                <c:pt idx="220">
                  <c:v>44051</c:v>
                </c:pt>
                <c:pt idx="221">
                  <c:v>44052</c:v>
                </c:pt>
                <c:pt idx="222">
                  <c:v>44053</c:v>
                </c:pt>
                <c:pt idx="223">
                  <c:v>44054</c:v>
                </c:pt>
                <c:pt idx="224">
                  <c:v>44055</c:v>
                </c:pt>
                <c:pt idx="225">
                  <c:v>44056</c:v>
                </c:pt>
                <c:pt idx="226">
                  <c:v>44057</c:v>
                </c:pt>
                <c:pt idx="227">
                  <c:v>44058</c:v>
                </c:pt>
                <c:pt idx="228">
                  <c:v>44059</c:v>
                </c:pt>
                <c:pt idx="229">
                  <c:v>44060</c:v>
                </c:pt>
                <c:pt idx="230">
                  <c:v>44061</c:v>
                </c:pt>
                <c:pt idx="231">
                  <c:v>44062</c:v>
                </c:pt>
                <c:pt idx="232">
                  <c:v>44063</c:v>
                </c:pt>
                <c:pt idx="233">
                  <c:v>44064</c:v>
                </c:pt>
                <c:pt idx="234">
                  <c:v>44065</c:v>
                </c:pt>
                <c:pt idx="235">
                  <c:v>44066</c:v>
                </c:pt>
                <c:pt idx="236">
                  <c:v>44067</c:v>
                </c:pt>
                <c:pt idx="237">
                  <c:v>44068</c:v>
                </c:pt>
                <c:pt idx="238">
                  <c:v>44069</c:v>
                </c:pt>
                <c:pt idx="239">
                  <c:v>44070</c:v>
                </c:pt>
                <c:pt idx="240">
                  <c:v>44071</c:v>
                </c:pt>
                <c:pt idx="241">
                  <c:v>44072</c:v>
                </c:pt>
                <c:pt idx="242">
                  <c:v>44073</c:v>
                </c:pt>
                <c:pt idx="243">
                  <c:v>44074</c:v>
                </c:pt>
                <c:pt idx="244">
                  <c:v>44075</c:v>
                </c:pt>
                <c:pt idx="245">
                  <c:v>44076</c:v>
                </c:pt>
                <c:pt idx="246">
                  <c:v>44077</c:v>
                </c:pt>
                <c:pt idx="247">
                  <c:v>44078</c:v>
                </c:pt>
                <c:pt idx="248">
                  <c:v>44079</c:v>
                </c:pt>
                <c:pt idx="249">
                  <c:v>44080</c:v>
                </c:pt>
                <c:pt idx="250">
                  <c:v>44081</c:v>
                </c:pt>
                <c:pt idx="251">
                  <c:v>44082</c:v>
                </c:pt>
                <c:pt idx="252">
                  <c:v>44083</c:v>
                </c:pt>
                <c:pt idx="253">
                  <c:v>44084</c:v>
                </c:pt>
                <c:pt idx="254">
                  <c:v>44085</c:v>
                </c:pt>
                <c:pt idx="255">
                  <c:v>44086</c:v>
                </c:pt>
                <c:pt idx="256">
                  <c:v>44087</c:v>
                </c:pt>
                <c:pt idx="257">
                  <c:v>44088</c:v>
                </c:pt>
                <c:pt idx="258">
                  <c:v>44089</c:v>
                </c:pt>
                <c:pt idx="259">
                  <c:v>44090</c:v>
                </c:pt>
                <c:pt idx="260">
                  <c:v>44091</c:v>
                </c:pt>
                <c:pt idx="261">
                  <c:v>44092</c:v>
                </c:pt>
                <c:pt idx="262">
                  <c:v>44093</c:v>
                </c:pt>
                <c:pt idx="263">
                  <c:v>44094</c:v>
                </c:pt>
                <c:pt idx="264">
                  <c:v>44095</c:v>
                </c:pt>
                <c:pt idx="265">
                  <c:v>44096</c:v>
                </c:pt>
                <c:pt idx="266">
                  <c:v>44097</c:v>
                </c:pt>
                <c:pt idx="267">
                  <c:v>44098</c:v>
                </c:pt>
                <c:pt idx="268">
                  <c:v>44099</c:v>
                </c:pt>
                <c:pt idx="269">
                  <c:v>44100</c:v>
                </c:pt>
                <c:pt idx="270">
                  <c:v>44101</c:v>
                </c:pt>
                <c:pt idx="271">
                  <c:v>44102</c:v>
                </c:pt>
                <c:pt idx="272">
                  <c:v>44103</c:v>
                </c:pt>
                <c:pt idx="273">
                  <c:v>44104</c:v>
                </c:pt>
                <c:pt idx="274">
                  <c:v>44105</c:v>
                </c:pt>
                <c:pt idx="275">
                  <c:v>44106</c:v>
                </c:pt>
                <c:pt idx="276">
                  <c:v>44107</c:v>
                </c:pt>
                <c:pt idx="277">
                  <c:v>44108</c:v>
                </c:pt>
                <c:pt idx="278">
                  <c:v>44109</c:v>
                </c:pt>
                <c:pt idx="279">
                  <c:v>44110</c:v>
                </c:pt>
                <c:pt idx="280">
                  <c:v>44111</c:v>
                </c:pt>
                <c:pt idx="281">
                  <c:v>44112</c:v>
                </c:pt>
                <c:pt idx="282">
                  <c:v>44113</c:v>
                </c:pt>
                <c:pt idx="283">
                  <c:v>44114</c:v>
                </c:pt>
                <c:pt idx="284">
                  <c:v>44115</c:v>
                </c:pt>
                <c:pt idx="285">
                  <c:v>44116</c:v>
                </c:pt>
                <c:pt idx="286">
                  <c:v>44117</c:v>
                </c:pt>
                <c:pt idx="287">
                  <c:v>44118</c:v>
                </c:pt>
                <c:pt idx="288">
                  <c:v>44119</c:v>
                </c:pt>
                <c:pt idx="289">
                  <c:v>44120</c:v>
                </c:pt>
                <c:pt idx="290">
                  <c:v>44121</c:v>
                </c:pt>
                <c:pt idx="291">
                  <c:v>44122</c:v>
                </c:pt>
                <c:pt idx="292">
                  <c:v>44123</c:v>
                </c:pt>
                <c:pt idx="293">
                  <c:v>44124</c:v>
                </c:pt>
                <c:pt idx="294">
                  <c:v>44125</c:v>
                </c:pt>
                <c:pt idx="295">
                  <c:v>44126</c:v>
                </c:pt>
                <c:pt idx="296">
                  <c:v>44127</c:v>
                </c:pt>
                <c:pt idx="297">
                  <c:v>44128</c:v>
                </c:pt>
                <c:pt idx="298">
                  <c:v>44129</c:v>
                </c:pt>
                <c:pt idx="299">
                  <c:v>44130</c:v>
                </c:pt>
                <c:pt idx="300">
                  <c:v>44131</c:v>
                </c:pt>
                <c:pt idx="301">
                  <c:v>44132</c:v>
                </c:pt>
                <c:pt idx="302">
                  <c:v>44133</c:v>
                </c:pt>
                <c:pt idx="303">
                  <c:v>44134</c:v>
                </c:pt>
                <c:pt idx="304">
                  <c:v>44135</c:v>
                </c:pt>
                <c:pt idx="305">
                  <c:v>44136</c:v>
                </c:pt>
                <c:pt idx="306">
                  <c:v>44137</c:v>
                </c:pt>
                <c:pt idx="307">
                  <c:v>44138</c:v>
                </c:pt>
                <c:pt idx="308">
                  <c:v>44139</c:v>
                </c:pt>
                <c:pt idx="309">
                  <c:v>44140</c:v>
                </c:pt>
                <c:pt idx="310">
                  <c:v>44141</c:v>
                </c:pt>
                <c:pt idx="311">
                  <c:v>44142</c:v>
                </c:pt>
                <c:pt idx="312">
                  <c:v>44143</c:v>
                </c:pt>
                <c:pt idx="313">
                  <c:v>44144</c:v>
                </c:pt>
                <c:pt idx="314">
                  <c:v>44145</c:v>
                </c:pt>
                <c:pt idx="315">
                  <c:v>44146</c:v>
                </c:pt>
                <c:pt idx="316">
                  <c:v>44147</c:v>
                </c:pt>
                <c:pt idx="317">
                  <c:v>44148</c:v>
                </c:pt>
                <c:pt idx="318">
                  <c:v>44149</c:v>
                </c:pt>
                <c:pt idx="319">
                  <c:v>44150</c:v>
                </c:pt>
                <c:pt idx="320">
                  <c:v>44151</c:v>
                </c:pt>
                <c:pt idx="321">
                  <c:v>44152</c:v>
                </c:pt>
                <c:pt idx="322">
                  <c:v>44153</c:v>
                </c:pt>
                <c:pt idx="323">
                  <c:v>44154</c:v>
                </c:pt>
                <c:pt idx="324">
                  <c:v>44155</c:v>
                </c:pt>
                <c:pt idx="325">
                  <c:v>44156</c:v>
                </c:pt>
                <c:pt idx="326">
                  <c:v>44157</c:v>
                </c:pt>
                <c:pt idx="327">
                  <c:v>44158</c:v>
                </c:pt>
                <c:pt idx="328">
                  <c:v>44159</c:v>
                </c:pt>
                <c:pt idx="329">
                  <c:v>44160</c:v>
                </c:pt>
                <c:pt idx="330">
                  <c:v>44161</c:v>
                </c:pt>
                <c:pt idx="331">
                  <c:v>44162</c:v>
                </c:pt>
                <c:pt idx="332">
                  <c:v>44163</c:v>
                </c:pt>
                <c:pt idx="333">
                  <c:v>44164</c:v>
                </c:pt>
                <c:pt idx="334">
                  <c:v>44165</c:v>
                </c:pt>
                <c:pt idx="335">
                  <c:v>44166</c:v>
                </c:pt>
                <c:pt idx="336">
                  <c:v>44167</c:v>
                </c:pt>
                <c:pt idx="337">
                  <c:v>44168</c:v>
                </c:pt>
                <c:pt idx="338">
                  <c:v>44169</c:v>
                </c:pt>
                <c:pt idx="339">
                  <c:v>44170</c:v>
                </c:pt>
                <c:pt idx="340">
                  <c:v>44171</c:v>
                </c:pt>
                <c:pt idx="341">
                  <c:v>44172</c:v>
                </c:pt>
                <c:pt idx="342">
                  <c:v>44173</c:v>
                </c:pt>
                <c:pt idx="343">
                  <c:v>44174</c:v>
                </c:pt>
                <c:pt idx="344">
                  <c:v>44175</c:v>
                </c:pt>
                <c:pt idx="345">
                  <c:v>44176</c:v>
                </c:pt>
                <c:pt idx="346">
                  <c:v>44177</c:v>
                </c:pt>
                <c:pt idx="347">
                  <c:v>44178</c:v>
                </c:pt>
                <c:pt idx="348">
                  <c:v>44179</c:v>
                </c:pt>
                <c:pt idx="349">
                  <c:v>44180</c:v>
                </c:pt>
                <c:pt idx="350">
                  <c:v>44181</c:v>
                </c:pt>
                <c:pt idx="351">
                  <c:v>44182</c:v>
                </c:pt>
                <c:pt idx="352">
                  <c:v>44183</c:v>
                </c:pt>
                <c:pt idx="353">
                  <c:v>44184</c:v>
                </c:pt>
                <c:pt idx="354">
                  <c:v>44185</c:v>
                </c:pt>
                <c:pt idx="355">
                  <c:v>44186</c:v>
                </c:pt>
                <c:pt idx="356">
                  <c:v>44187</c:v>
                </c:pt>
                <c:pt idx="357">
                  <c:v>44188</c:v>
                </c:pt>
                <c:pt idx="358">
                  <c:v>44189</c:v>
                </c:pt>
                <c:pt idx="359">
                  <c:v>44190</c:v>
                </c:pt>
                <c:pt idx="360">
                  <c:v>44191</c:v>
                </c:pt>
                <c:pt idx="361">
                  <c:v>44192</c:v>
                </c:pt>
                <c:pt idx="362">
                  <c:v>44193</c:v>
                </c:pt>
                <c:pt idx="363">
                  <c:v>44194</c:v>
                </c:pt>
                <c:pt idx="364">
                  <c:v>44195</c:v>
                </c:pt>
                <c:pt idx="365">
                  <c:v>44196</c:v>
                </c:pt>
              </c:numCache>
            </c:numRef>
          </c:cat>
          <c:val>
            <c:numRef>
              <c:f>Details!$M$2:$M$367</c:f>
              <c:numCache>
                <c:formatCode>General</c:formatCode>
                <c:ptCount val="366"/>
                <c:pt idx="0">
                  <c:v>0.9009999999999998</c:v>
                </c:pt>
                <c:pt idx="1">
                  <c:v>8.0909999999999993</c:v>
                </c:pt>
                <c:pt idx="2">
                  <c:v>9.0250000000000004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2.9409999999999998</c:v>
                </c:pt>
                <c:pt idx="7">
                  <c:v>7.1390000000000002</c:v>
                </c:pt>
                <c:pt idx="8">
                  <c:v>8.44</c:v>
                </c:pt>
                <c:pt idx="9">
                  <c:v>1.7370000000000001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10.674999999999999</c:v>
                </c:pt>
                <c:pt idx="14">
                  <c:v>5.593</c:v>
                </c:pt>
                <c:pt idx="15">
                  <c:v>0</c:v>
                </c:pt>
                <c:pt idx="16">
                  <c:v>2.1379999999999999</c:v>
                </c:pt>
                <c:pt idx="17">
                  <c:v>0</c:v>
                </c:pt>
                <c:pt idx="18">
                  <c:v>0</c:v>
                </c:pt>
                <c:pt idx="19">
                  <c:v>2.9409999999999998</c:v>
                </c:pt>
                <c:pt idx="20">
                  <c:v>0.25699999999999967</c:v>
                </c:pt>
                <c:pt idx="21">
                  <c:v>4.7140000000000004</c:v>
                </c:pt>
                <c:pt idx="22">
                  <c:v>0</c:v>
                </c:pt>
                <c:pt idx="23">
                  <c:v>4.9700000000000006</c:v>
                </c:pt>
                <c:pt idx="24">
                  <c:v>0</c:v>
                </c:pt>
                <c:pt idx="25">
                  <c:v>0</c:v>
                </c:pt>
                <c:pt idx="26">
                  <c:v>5.7040000000000006</c:v>
                </c:pt>
                <c:pt idx="27">
                  <c:v>0</c:v>
                </c:pt>
                <c:pt idx="28">
                  <c:v>0</c:v>
                </c:pt>
                <c:pt idx="29">
                  <c:v>2.165</c:v>
                </c:pt>
                <c:pt idx="30">
                  <c:v>3.2489999999999997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3.4000000000000004</c:v>
                </c:pt>
                <c:pt idx="35">
                  <c:v>0.69000000000000039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2.3979999999999997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5.5009999999999994</c:v>
                </c:pt>
                <c:pt idx="55">
                  <c:v>0</c:v>
                </c:pt>
                <c:pt idx="56">
                  <c:v>0</c:v>
                </c:pt>
                <c:pt idx="57">
                  <c:v>5.3220000000000001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5.226</c:v>
                </c:pt>
                <c:pt idx="65">
                  <c:v>2.1719999999999997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5.65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4.7149999999999999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2.5710000000000006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1.0739999999999998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2.16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4.1259999999999994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8.4079999999999995</c:v>
                </c:pt>
                <c:pt idx="272">
                  <c:v>0</c:v>
                </c:pt>
                <c:pt idx="273">
                  <c:v>0</c:v>
                </c:pt>
                <c:pt idx="274">
                  <c:v>2.0580000000000007</c:v>
                </c:pt>
                <c:pt idx="275">
                  <c:v>0.65700000000000003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1.9619999999999997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3.5979999999999999</c:v>
                </c:pt>
                <c:pt idx="287">
                  <c:v>1.25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5.1280000000000001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3.609</c:v>
                </c:pt>
                <c:pt idx="301">
                  <c:v>0</c:v>
                </c:pt>
                <c:pt idx="302">
                  <c:v>0</c:v>
                </c:pt>
                <c:pt idx="303">
                  <c:v>3.3329999999999993</c:v>
                </c:pt>
                <c:pt idx="304">
                  <c:v>0</c:v>
                </c:pt>
                <c:pt idx="305">
                  <c:v>0</c:v>
                </c:pt>
                <c:pt idx="306">
                  <c:v>4.088000000000001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6.7390000000000008</c:v>
                </c:pt>
                <c:pt idx="315">
                  <c:v>3.9469999999999992</c:v>
                </c:pt>
                <c:pt idx="316">
                  <c:v>0</c:v>
                </c:pt>
                <c:pt idx="317">
                  <c:v>7.444</c:v>
                </c:pt>
                <c:pt idx="318">
                  <c:v>0</c:v>
                </c:pt>
                <c:pt idx="319">
                  <c:v>0</c:v>
                </c:pt>
                <c:pt idx="320">
                  <c:v>5.5039999999999996</c:v>
                </c:pt>
                <c:pt idx="321">
                  <c:v>5.7250000000000005</c:v>
                </c:pt>
                <c:pt idx="322">
                  <c:v>0</c:v>
                </c:pt>
                <c:pt idx="323">
                  <c:v>7.0310000000000006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6.3409999999999993</c:v>
                </c:pt>
                <c:pt idx="331">
                  <c:v>5.9079999999999995</c:v>
                </c:pt>
                <c:pt idx="332">
                  <c:v>0</c:v>
                </c:pt>
                <c:pt idx="333">
                  <c:v>0</c:v>
                </c:pt>
                <c:pt idx="334">
                  <c:v>8.4019999999999992</c:v>
                </c:pt>
                <c:pt idx="335">
                  <c:v>5.1909999999999989</c:v>
                </c:pt>
                <c:pt idx="336">
                  <c:v>11.238</c:v>
                </c:pt>
                <c:pt idx="337">
                  <c:v>9.9400000000000013</c:v>
                </c:pt>
                <c:pt idx="338">
                  <c:v>3.407</c:v>
                </c:pt>
                <c:pt idx="339">
                  <c:v>0</c:v>
                </c:pt>
                <c:pt idx="340">
                  <c:v>0</c:v>
                </c:pt>
                <c:pt idx="341">
                  <c:v>7.8629999999999995</c:v>
                </c:pt>
                <c:pt idx="342">
                  <c:v>0</c:v>
                </c:pt>
                <c:pt idx="343">
                  <c:v>10.529</c:v>
                </c:pt>
                <c:pt idx="344">
                  <c:v>0.56400000000000006</c:v>
                </c:pt>
                <c:pt idx="345">
                  <c:v>13.065999999999999</c:v>
                </c:pt>
                <c:pt idx="346">
                  <c:v>0</c:v>
                </c:pt>
                <c:pt idx="347">
                  <c:v>0</c:v>
                </c:pt>
                <c:pt idx="348">
                  <c:v>4.1260000000000003</c:v>
                </c:pt>
                <c:pt idx="349">
                  <c:v>2.6820000000000004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14.359</c:v>
                </c:pt>
                <c:pt idx="356">
                  <c:v>8.6829999999999998</c:v>
                </c:pt>
                <c:pt idx="357">
                  <c:v>15.808999999999999</c:v>
                </c:pt>
                <c:pt idx="358">
                  <c:v>11.118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5.56</c:v>
                </c:pt>
                <c:pt idx="363">
                  <c:v>2.399</c:v>
                </c:pt>
                <c:pt idx="364">
                  <c:v>3.4619999999999997</c:v>
                </c:pt>
                <c:pt idx="365">
                  <c:v>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6C-40F4-8C29-AF336A53E057}"/>
            </c:ext>
          </c:extLst>
        </c:ser>
        <c:ser>
          <c:idx val="3"/>
          <c:order val="3"/>
          <c:tx>
            <c:strRef>
              <c:f>Details!$N$1</c:f>
              <c:strCache>
                <c:ptCount val="1"/>
                <c:pt idx="0">
                  <c:v>Verbruik met batterij nacht</c:v>
                </c:pt>
              </c:strCache>
            </c:strRef>
          </c:tx>
          <c:spPr>
            <a:ln w="63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Details!$A$2:$A$367</c:f>
              <c:numCache>
                <c:formatCode>m/d/yyyy</c:formatCode>
                <c:ptCount val="36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  <c:pt idx="106">
                  <c:v>43937</c:v>
                </c:pt>
                <c:pt idx="107">
                  <c:v>43938</c:v>
                </c:pt>
                <c:pt idx="108">
                  <c:v>43939</c:v>
                </c:pt>
                <c:pt idx="109">
                  <c:v>43940</c:v>
                </c:pt>
                <c:pt idx="110">
                  <c:v>43941</c:v>
                </c:pt>
                <c:pt idx="111">
                  <c:v>43942</c:v>
                </c:pt>
                <c:pt idx="112">
                  <c:v>43943</c:v>
                </c:pt>
                <c:pt idx="113">
                  <c:v>43944</c:v>
                </c:pt>
                <c:pt idx="114">
                  <c:v>43945</c:v>
                </c:pt>
                <c:pt idx="115">
                  <c:v>43946</c:v>
                </c:pt>
                <c:pt idx="116">
                  <c:v>43947</c:v>
                </c:pt>
                <c:pt idx="117">
                  <c:v>43948</c:v>
                </c:pt>
                <c:pt idx="118">
                  <c:v>43949</c:v>
                </c:pt>
                <c:pt idx="119">
                  <c:v>43950</c:v>
                </c:pt>
                <c:pt idx="120">
                  <c:v>43951</c:v>
                </c:pt>
                <c:pt idx="121">
                  <c:v>43952</c:v>
                </c:pt>
                <c:pt idx="122">
                  <c:v>43953</c:v>
                </c:pt>
                <c:pt idx="123">
                  <c:v>43954</c:v>
                </c:pt>
                <c:pt idx="124">
                  <c:v>43955</c:v>
                </c:pt>
                <c:pt idx="125">
                  <c:v>43956</c:v>
                </c:pt>
                <c:pt idx="126">
                  <c:v>43957</c:v>
                </c:pt>
                <c:pt idx="127">
                  <c:v>43958</c:v>
                </c:pt>
                <c:pt idx="128">
                  <c:v>43959</c:v>
                </c:pt>
                <c:pt idx="129">
                  <c:v>43960</c:v>
                </c:pt>
                <c:pt idx="130">
                  <c:v>43961</c:v>
                </c:pt>
                <c:pt idx="131">
                  <c:v>43962</c:v>
                </c:pt>
                <c:pt idx="132">
                  <c:v>43963</c:v>
                </c:pt>
                <c:pt idx="133">
                  <c:v>43964</c:v>
                </c:pt>
                <c:pt idx="134">
                  <c:v>43965</c:v>
                </c:pt>
                <c:pt idx="135">
                  <c:v>43966</c:v>
                </c:pt>
                <c:pt idx="136">
                  <c:v>43967</c:v>
                </c:pt>
                <c:pt idx="137">
                  <c:v>43968</c:v>
                </c:pt>
                <c:pt idx="138">
                  <c:v>43969</c:v>
                </c:pt>
                <c:pt idx="139">
                  <c:v>43970</c:v>
                </c:pt>
                <c:pt idx="140">
                  <c:v>43971</c:v>
                </c:pt>
                <c:pt idx="141">
                  <c:v>43972</c:v>
                </c:pt>
                <c:pt idx="142">
                  <c:v>43973</c:v>
                </c:pt>
                <c:pt idx="143">
                  <c:v>43974</c:v>
                </c:pt>
                <c:pt idx="144">
                  <c:v>43975</c:v>
                </c:pt>
                <c:pt idx="145">
                  <c:v>43976</c:v>
                </c:pt>
                <c:pt idx="146">
                  <c:v>43977</c:v>
                </c:pt>
                <c:pt idx="147">
                  <c:v>43978</c:v>
                </c:pt>
                <c:pt idx="148">
                  <c:v>43979</c:v>
                </c:pt>
                <c:pt idx="149">
                  <c:v>43980</c:v>
                </c:pt>
                <c:pt idx="150">
                  <c:v>43981</c:v>
                </c:pt>
                <c:pt idx="151">
                  <c:v>43982</c:v>
                </c:pt>
                <c:pt idx="152">
                  <c:v>43983</c:v>
                </c:pt>
                <c:pt idx="153">
                  <c:v>43984</c:v>
                </c:pt>
                <c:pt idx="154">
                  <c:v>43985</c:v>
                </c:pt>
                <c:pt idx="155">
                  <c:v>43986</c:v>
                </c:pt>
                <c:pt idx="156">
                  <c:v>43987</c:v>
                </c:pt>
                <c:pt idx="157">
                  <c:v>43988</c:v>
                </c:pt>
                <c:pt idx="158">
                  <c:v>43989</c:v>
                </c:pt>
                <c:pt idx="159">
                  <c:v>43990</c:v>
                </c:pt>
                <c:pt idx="160">
                  <c:v>43991</c:v>
                </c:pt>
                <c:pt idx="161">
                  <c:v>43992</c:v>
                </c:pt>
                <c:pt idx="162">
                  <c:v>43993</c:v>
                </c:pt>
                <c:pt idx="163">
                  <c:v>43994</c:v>
                </c:pt>
                <c:pt idx="164">
                  <c:v>43995</c:v>
                </c:pt>
                <c:pt idx="165">
                  <c:v>43996</c:v>
                </c:pt>
                <c:pt idx="166">
                  <c:v>43997</c:v>
                </c:pt>
                <c:pt idx="167">
                  <c:v>43998</c:v>
                </c:pt>
                <c:pt idx="168">
                  <c:v>43999</c:v>
                </c:pt>
                <c:pt idx="169">
                  <c:v>44000</c:v>
                </c:pt>
                <c:pt idx="170">
                  <c:v>44001</c:v>
                </c:pt>
                <c:pt idx="171">
                  <c:v>44002</c:v>
                </c:pt>
                <c:pt idx="172">
                  <c:v>44003</c:v>
                </c:pt>
                <c:pt idx="173">
                  <c:v>44004</c:v>
                </c:pt>
                <c:pt idx="174">
                  <c:v>44005</c:v>
                </c:pt>
                <c:pt idx="175">
                  <c:v>44006</c:v>
                </c:pt>
                <c:pt idx="176">
                  <c:v>44007</c:v>
                </c:pt>
                <c:pt idx="177">
                  <c:v>44008</c:v>
                </c:pt>
                <c:pt idx="178">
                  <c:v>44009</c:v>
                </c:pt>
                <c:pt idx="179">
                  <c:v>44010</c:v>
                </c:pt>
                <c:pt idx="180">
                  <c:v>44011</c:v>
                </c:pt>
                <c:pt idx="181">
                  <c:v>44012</c:v>
                </c:pt>
                <c:pt idx="182">
                  <c:v>44013</c:v>
                </c:pt>
                <c:pt idx="183">
                  <c:v>44014</c:v>
                </c:pt>
                <c:pt idx="184">
                  <c:v>44015</c:v>
                </c:pt>
                <c:pt idx="185">
                  <c:v>44016</c:v>
                </c:pt>
                <c:pt idx="186">
                  <c:v>44017</c:v>
                </c:pt>
                <c:pt idx="187">
                  <c:v>44018</c:v>
                </c:pt>
                <c:pt idx="188">
                  <c:v>44019</c:v>
                </c:pt>
                <c:pt idx="189">
                  <c:v>44020</c:v>
                </c:pt>
                <c:pt idx="190">
                  <c:v>44021</c:v>
                </c:pt>
                <c:pt idx="191">
                  <c:v>44022</c:v>
                </c:pt>
                <c:pt idx="192">
                  <c:v>44023</c:v>
                </c:pt>
                <c:pt idx="193">
                  <c:v>44024</c:v>
                </c:pt>
                <c:pt idx="194">
                  <c:v>44025</c:v>
                </c:pt>
                <c:pt idx="195">
                  <c:v>44026</c:v>
                </c:pt>
                <c:pt idx="196">
                  <c:v>44027</c:v>
                </c:pt>
                <c:pt idx="197">
                  <c:v>44028</c:v>
                </c:pt>
                <c:pt idx="198">
                  <c:v>44029</c:v>
                </c:pt>
                <c:pt idx="199">
                  <c:v>44030</c:v>
                </c:pt>
                <c:pt idx="200">
                  <c:v>44031</c:v>
                </c:pt>
                <c:pt idx="201">
                  <c:v>44032</c:v>
                </c:pt>
                <c:pt idx="202">
                  <c:v>44033</c:v>
                </c:pt>
                <c:pt idx="203">
                  <c:v>44034</c:v>
                </c:pt>
                <c:pt idx="204">
                  <c:v>44035</c:v>
                </c:pt>
                <c:pt idx="205">
                  <c:v>44036</c:v>
                </c:pt>
                <c:pt idx="206">
                  <c:v>44037</c:v>
                </c:pt>
                <c:pt idx="207">
                  <c:v>44038</c:v>
                </c:pt>
                <c:pt idx="208">
                  <c:v>44039</c:v>
                </c:pt>
                <c:pt idx="209">
                  <c:v>44040</c:v>
                </c:pt>
                <c:pt idx="210">
                  <c:v>44041</c:v>
                </c:pt>
                <c:pt idx="211">
                  <c:v>44042</c:v>
                </c:pt>
                <c:pt idx="212">
                  <c:v>44043</c:v>
                </c:pt>
                <c:pt idx="213">
                  <c:v>44044</c:v>
                </c:pt>
                <c:pt idx="214">
                  <c:v>44045</c:v>
                </c:pt>
                <c:pt idx="215">
                  <c:v>44046</c:v>
                </c:pt>
                <c:pt idx="216">
                  <c:v>44047</c:v>
                </c:pt>
                <c:pt idx="217">
                  <c:v>44048</c:v>
                </c:pt>
                <c:pt idx="218">
                  <c:v>44049</c:v>
                </c:pt>
                <c:pt idx="219">
                  <c:v>44050</c:v>
                </c:pt>
                <c:pt idx="220">
                  <c:v>44051</c:v>
                </c:pt>
                <c:pt idx="221">
                  <c:v>44052</c:v>
                </c:pt>
                <c:pt idx="222">
                  <c:v>44053</c:v>
                </c:pt>
                <c:pt idx="223">
                  <c:v>44054</c:v>
                </c:pt>
                <c:pt idx="224">
                  <c:v>44055</c:v>
                </c:pt>
                <c:pt idx="225">
                  <c:v>44056</c:v>
                </c:pt>
                <c:pt idx="226">
                  <c:v>44057</c:v>
                </c:pt>
                <c:pt idx="227">
                  <c:v>44058</c:v>
                </c:pt>
                <c:pt idx="228">
                  <c:v>44059</c:v>
                </c:pt>
                <c:pt idx="229">
                  <c:v>44060</c:v>
                </c:pt>
                <c:pt idx="230">
                  <c:v>44061</c:v>
                </c:pt>
                <c:pt idx="231">
                  <c:v>44062</c:v>
                </c:pt>
                <c:pt idx="232">
                  <c:v>44063</c:v>
                </c:pt>
                <c:pt idx="233">
                  <c:v>44064</c:v>
                </c:pt>
                <c:pt idx="234">
                  <c:v>44065</c:v>
                </c:pt>
                <c:pt idx="235">
                  <c:v>44066</c:v>
                </c:pt>
                <c:pt idx="236">
                  <c:v>44067</c:v>
                </c:pt>
                <c:pt idx="237">
                  <c:v>44068</c:v>
                </c:pt>
                <c:pt idx="238">
                  <c:v>44069</c:v>
                </c:pt>
                <c:pt idx="239">
                  <c:v>44070</c:v>
                </c:pt>
                <c:pt idx="240">
                  <c:v>44071</c:v>
                </c:pt>
                <c:pt idx="241">
                  <c:v>44072</c:v>
                </c:pt>
                <c:pt idx="242">
                  <c:v>44073</c:v>
                </c:pt>
                <c:pt idx="243">
                  <c:v>44074</c:v>
                </c:pt>
                <c:pt idx="244">
                  <c:v>44075</c:v>
                </c:pt>
                <c:pt idx="245">
                  <c:v>44076</c:v>
                </c:pt>
                <c:pt idx="246">
                  <c:v>44077</c:v>
                </c:pt>
                <c:pt idx="247">
                  <c:v>44078</c:v>
                </c:pt>
                <c:pt idx="248">
                  <c:v>44079</c:v>
                </c:pt>
                <c:pt idx="249">
                  <c:v>44080</c:v>
                </c:pt>
                <c:pt idx="250">
                  <c:v>44081</c:v>
                </c:pt>
                <c:pt idx="251">
                  <c:v>44082</c:v>
                </c:pt>
                <c:pt idx="252">
                  <c:v>44083</c:v>
                </c:pt>
                <c:pt idx="253">
                  <c:v>44084</c:v>
                </c:pt>
                <c:pt idx="254">
                  <c:v>44085</c:v>
                </c:pt>
                <c:pt idx="255">
                  <c:v>44086</c:v>
                </c:pt>
                <c:pt idx="256">
                  <c:v>44087</c:v>
                </c:pt>
                <c:pt idx="257">
                  <c:v>44088</c:v>
                </c:pt>
                <c:pt idx="258">
                  <c:v>44089</c:v>
                </c:pt>
                <c:pt idx="259">
                  <c:v>44090</c:v>
                </c:pt>
                <c:pt idx="260">
                  <c:v>44091</c:v>
                </c:pt>
                <c:pt idx="261">
                  <c:v>44092</c:v>
                </c:pt>
                <c:pt idx="262">
                  <c:v>44093</c:v>
                </c:pt>
                <c:pt idx="263">
                  <c:v>44094</c:v>
                </c:pt>
                <c:pt idx="264">
                  <c:v>44095</c:v>
                </c:pt>
                <c:pt idx="265">
                  <c:v>44096</c:v>
                </c:pt>
                <c:pt idx="266">
                  <c:v>44097</c:v>
                </c:pt>
                <c:pt idx="267">
                  <c:v>44098</c:v>
                </c:pt>
                <c:pt idx="268">
                  <c:v>44099</c:v>
                </c:pt>
                <c:pt idx="269">
                  <c:v>44100</c:v>
                </c:pt>
                <c:pt idx="270">
                  <c:v>44101</c:v>
                </c:pt>
                <c:pt idx="271">
                  <c:v>44102</c:v>
                </c:pt>
                <c:pt idx="272">
                  <c:v>44103</c:v>
                </c:pt>
                <c:pt idx="273">
                  <c:v>44104</c:v>
                </c:pt>
                <c:pt idx="274">
                  <c:v>44105</c:v>
                </c:pt>
                <c:pt idx="275">
                  <c:v>44106</c:v>
                </c:pt>
                <c:pt idx="276">
                  <c:v>44107</c:v>
                </c:pt>
                <c:pt idx="277">
                  <c:v>44108</c:v>
                </c:pt>
                <c:pt idx="278">
                  <c:v>44109</c:v>
                </c:pt>
                <c:pt idx="279">
                  <c:v>44110</c:v>
                </c:pt>
                <c:pt idx="280">
                  <c:v>44111</c:v>
                </c:pt>
                <c:pt idx="281">
                  <c:v>44112</c:v>
                </c:pt>
                <c:pt idx="282">
                  <c:v>44113</c:v>
                </c:pt>
                <c:pt idx="283">
                  <c:v>44114</c:v>
                </c:pt>
                <c:pt idx="284">
                  <c:v>44115</c:v>
                </c:pt>
                <c:pt idx="285">
                  <c:v>44116</c:v>
                </c:pt>
                <c:pt idx="286">
                  <c:v>44117</c:v>
                </c:pt>
                <c:pt idx="287">
                  <c:v>44118</c:v>
                </c:pt>
                <c:pt idx="288">
                  <c:v>44119</c:v>
                </c:pt>
                <c:pt idx="289">
                  <c:v>44120</c:v>
                </c:pt>
                <c:pt idx="290">
                  <c:v>44121</c:v>
                </c:pt>
                <c:pt idx="291">
                  <c:v>44122</c:v>
                </c:pt>
                <c:pt idx="292">
                  <c:v>44123</c:v>
                </c:pt>
                <c:pt idx="293">
                  <c:v>44124</c:v>
                </c:pt>
                <c:pt idx="294">
                  <c:v>44125</c:v>
                </c:pt>
                <c:pt idx="295">
                  <c:v>44126</c:v>
                </c:pt>
                <c:pt idx="296">
                  <c:v>44127</c:v>
                </c:pt>
                <c:pt idx="297">
                  <c:v>44128</c:v>
                </c:pt>
                <c:pt idx="298">
                  <c:v>44129</c:v>
                </c:pt>
                <c:pt idx="299">
                  <c:v>44130</c:v>
                </c:pt>
                <c:pt idx="300">
                  <c:v>44131</c:v>
                </c:pt>
                <c:pt idx="301">
                  <c:v>44132</c:v>
                </c:pt>
                <c:pt idx="302">
                  <c:v>44133</c:v>
                </c:pt>
                <c:pt idx="303">
                  <c:v>44134</c:v>
                </c:pt>
                <c:pt idx="304">
                  <c:v>44135</c:v>
                </c:pt>
                <c:pt idx="305">
                  <c:v>44136</c:v>
                </c:pt>
                <c:pt idx="306">
                  <c:v>44137</c:v>
                </c:pt>
                <c:pt idx="307">
                  <c:v>44138</c:v>
                </c:pt>
                <c:pt idx="308">
                  <c:v>44139</c:v>
                </c:pt>
                <c:pt idx="309">
                  <c:v>44140</c:v>
                </c:pt>
                <c:pt idx="310">
                  <c:v>44141</c:v>
                </c:pt>
                <c:pt idx="311">
                  <c:v>44142</c:v>
                </c:pt>
                <c:pt idx="312">
                  <c:v>44143</c:v>
                </c:pt>
                <c:pt idx="313">
                  <c:v>44144</c:v>
                </c:pt>
                <c:pt idx="314">
                  <c:v>44145</c:v>
                </c:pt>
                <c:pt idx="315">
                  <c:v>44146</c:v>
                </c:pt>
                <c:pt idx="316">
                  <c:v>44147</c:v>
                </c:pt>
                <c:pt idx="317">
                  <c:v>44148</c:v>
                </c:pt>
                <c:pt idx="318">
                  <c:v>44149</c:v>
                </c:pt>
                <c:pt idx="319">
                  <c:v>44150</c:v>
                </c:pt>
                <c:pt idx="320">
                  <c:v>44151</c:v>
                </c:pt>
                <c:pt idx="321">
                  <c:v>44152</c:v>
                </c:pt>
                <c:pt idx="322">
                  <c:v>44153</c:v>
                </c:pt>
                <c:pt idx="323">
                  <c:v>44154</c:v>
                </c:pt>
                <c:pt idx="324">
                  <c:v>44155</c:v>
                </c:pt>
                <c:pt idx="325">
                  <c:v>44156</c:v>
                </c:pt>
                <c:pt idx="326">
                  <c:v>44157</c:v>
                </c:pt>
                <c:pt idx="327">
                  <c:v>44158</c:v>
                </c:pt>
                <c:pt idx="328">
                  <c:v>44159</c:v>
                </c:pt>
                <c:pt idx="329">
                  <c:v>44160</c:v>
                </c:pt>
                <c:pt idx="330">
                  <c:v>44161</c:v>
                </c:pt>
                <c:pt idx="331">
                  <c:v>44162</c:v>
                </c:pt>
                <c:pt idx="332">
                  <c:v>44163</c:v>
                </c:pt>
                <c:pt idx="333">
                  <c:v>44164</c:v>
                </c:pt>
                <c:pt idx="334">
                  <c:v>44165</c:v>
                </c:pt>
                <c:pt idx="335">
                  <c:v>44166</c:v>
                </c:pt>
                <c:pt idx="336">
                  <c:v>44167</c:v>
                </c:pt>
                <c:pt idx="337">
                  <c:v>44168</c:v>
                </c:pt>
                <c:pt idx="338">
                  <c:v>44169</c:v>
                </c:pt>
                <c:pt idx="339">
                  <c:v>44170</c:v>
                </c:pt>
                <c:pt idx="340">
                  <c:v>44171</c:v>
                </c:pt>
                <c:pt idx="341">
                  <c:v>44172</c:v>
                </c:pt>
                <c:pt idx="342">
                  <c:v>44173</c:v>
                </c:pt>
                <c:pt idx="343">
                  <c:v>44174</c:v>
                </c:pt>
                <c:pt idx="344">
                  <c:v>44175</c:v>
                </c:pt>
                <c:pt idx="345">
                  <c:v>44176</c:v>
                </c:pt>
                <c:pt idx="346">
                  <c:v>44177</c:v>
                </c:pt>
                <c:pt idx="347">
                  <c:v>44178</c:v>
                </c:pt>
                <c:pt idx="348">
                  <c:v>44179</c:v>
                </c:pt>
                <c:pt idx="349">
                  <c:v>44180</c:v>
                </c:pt>
                <c:pt idx="350">
                  <c:v>44181</c:v>
                </c:pt>
                <c:pt idx="351">
                  <c:v>44182</c:v>
                </c:pt>
                <c:pt idx="352">
                  <c:v>44183</c:v>
                </c:pt>
                <c:pt idx="353">
                  <c:v>44184</c:v>
                </c:pt>
                <c:pt idx="354">
                  <c:v>44185</c:v>
                </c:pt>
                <c:pt idx="355">
                  <c:v>44186</c:v>
                </c:pt>
                <c:pt idx="356">
                  <c:v>44187</c:v>
                </c:pt>
                <c:pt idx="357">
                  <c:v>44188</c:v>
                </c:pt>
                <c:pt idx="358">
                  <c:v>44189</c:v>
                </c:pt>
                <c:pt idx="359">
                  <c:v>44190</c:v>
                </c:pt>
                <c:pt idx="360">
                  <c:v>44191</c:v>
                </c:pt>
                <c:pt idx="361">
                  <c:v>44192</c:v>
                </c:pt>
                <c:pt idx="362">
                  <c:v>44193</c:v>
                </c:pt>
                <c:pt idx="363">
                  <c:v>44194</c:v>
                </c:pt>
                <c:pt idx="364">
                  <c:v>44195</c:v>
                </c:pt>
                <c:pt idx="365">
                  <c:v>44196</c:v>
                </c:pt>
              </c:numCache>
            </c:numRef>
          </c:cat>
          <c:val>
            <c:numRef>
              <c:f>Details!$N$2:$N$367</c:f>
              <c:numCache>
                <c:formatCode>General</c:formatCode>
                <c:ptCount val="366"/>
                <c:pt idx="0">
                  <c:v>3.3889999999999998</c:v>
                </c:pt>
                <c:pt idx="1">
                  <c:v>3.306</c:v>
                </c:pt>
                <c:pt idx="2">
                  <c:v>4.2910000000000004</c:v>
                </c:pt>
                <c:pt idx="3">
                  <c:v>11.982000000000001</c:v>
                </c:pt>
                <c:pt idx="4">
                  <c:v>22.039000000000001</c:v>
                </c:pt>
                <c:pt idx="5">
                  <c:v>0</c:v>
                </c:pt>
                <c:pt idx="6">
                  <c:v>4.0259999999999998</c:v>
                </c:pt>
                <c:pt idx="7">
                  <c:v>4.4580000000000002</c:v>
                </c:pt>
                <c:pt idx="8">
                  <c:v>3.06</c:v>
                </c:pt>
                <c:pt idx="9">
                  <c:v>3.1589999999999998</c:v>
                </c:pt>
                <c:pt idx="10">
                  <c:v>8.3149999999999995</c:v>
                </c:pt>
                <c:pt idx="11">
                  <c:v>10.225</c:v>
                </c:pt>
                <c:pt idx="12">
                  <c:v>3.2589999999999999</c:v>
                </c:pt>
                <c:pt idx="13">
                  <c:v>3.165</c:v>
                </c:pt>
                <c:pt idx="14">
                  <c:v>3.0939999999999999</c:v>
                </c:pt>
                <c:pt idx="15">
                  <c:v>0</c:v>
                </c:pt>
                <c:pt idx="16">
                  <c:v>3.8250000000000002</c:v>
                </c:pt>
                <c:pt idx="17">
                  <c:v>0</c:v>
                </c:pt>
                <c:pt idx="18">
                  <c:v>0</c:v>
                </c:pt>
                <c:pt idx="19">
                  <c:v>3.28</c:v>
                </c:pt>
                <c:pt idx="20">
                  <c:v>2.9820000000000002</c:v>
                </c:pt>
                <c:pt idx="21">
                  <c:v>3.2989999999999999</c:v>
                </c:pt>
                <c:pt idx="22">
                  <c:v>3.0569999999999999</c:v>
                </c:pt>
                <c:pt idx="23">
                  <c:v>2.9609999999999999</c:v>
                </c:pt>
                <c:pt idx="24">
                  <c:v>12.836</c:v>
                </c:pt>
                <c:pt idx="25">
                  <c:v>3.99</c:v>
                </c:pt>
                <c:pt idx="26">
                  <c:v>3.7389999999999999</c:v>
                </c:pt>
                <c:pt idx="27">
                  <c:v>3.9969999999999999</c:v>
                </c:pt>
                <c:pt idx="28">
                  <c:v>0</c:v>
                </c:pt>
                <c:pt idx="29">
                  <c:v>3.5510000000000002</c:v>
                </c:pt>
                <c:pt idx="30">
                  <c:v>3.3290000000000002</c:v>
                </c:pt>
                <c:pt idx="31">
                  <c:v>9.9450000000000003</c:v>
                </c:pt>
                <c:pt idx="32">
                  <c:v>19.282</c:v>
                </c:pt>
                <c:pt idx="33">
                  <c:v>3.3580000000000001</c:v>
                </c:pt>
                <c:pt idx="34">
                  <c:v>3.38</c:v>
                </c:pt>
                <c:pt idx="35">
                  <c:v>3.9420000000000002</c:v>
                </c:pt>
                <c:pt idx="36">
                  <c:v>0</c:v>
                </c:pt>
                <c:pt idx="37">
                  <c:v>0</c:v>
                </c:pt>
                <c:pt idx="38">
                  <c:v>8.734</c:v>
                </c:pt>
                <c:pt idx="39">
                  <c:v>12.409000000000001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3.137</c:v>
                </c:pt>
                <c:pt idx="44">
                  <c:v>1.8319999999999999</c:v>
                </c:pt>
                <c:pt idx="45">
                  <c:v>14.302</c:v>
                </c:pt>
                <c:pt idx="46">
                  <c:v>15.68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3.3180000000000001</c:v>
                </c:pt>
                <c:pt idx="51">
                  <c:v>0.19999999999999885</c:v>
                </c:pt>
                <c:pt idx="52">
                  <c:v>9.9719999999999995</c:v>
                </c:pt>
                <c:pt idx="53">
                  <c:v>19.225999999999999</c:v>
                </c:pt>
                <c:pt idx="54">
                  <c:v>5.1369999999999996</c:v>
                </c:pt>
                <c:pt idx="55">
                  <c:v>0</c:v>
                </c:pt>
                <c:pt idx="56">
                  <c:v>0</c:v>
                </c:pt>
                <c:pt idx="57">
                  <c:v>4.3140000000000001</c:v>
                </c:pt>
                <c:pt idx="58">
                  <c:v>0.83899999999999952</c:v>
                </c:pt>
                <c:pt idx="59">
                  <c:v>2.234</c:v>
                </c:pt>
                <c:pt idx="60">
                  <c:v>2.5460000000000003</c:v>
                </c:pt>
                <c:pt idx="61">
                  <c:v>3.1989999999999998</c:v>
                </c:pt>
                <c:pt idx="62">
                  <c:v>0</c:v>
                </c:pt>
                <c:pt idx="63">
                  <c:v>0</c:v>
                </c:pt>
                <c:pt idx="64">
                  <c:v>3.0539999999999998</c:v>
                </c:pt>
                <c:pt idx="65">
                  <c:v>3.2610000000000001</c:v>
                </c:pt>
                <c:pt idx="66">
                  <c:v>0</c:v>
                </c:pt>
                <c:pt idx="67">
                  <c:v>10.999000000000001</c:v>
                </c:pt>
                <c:pt idx="68">
                  <c:v>0</c:v>
                </c:pt>
                <c:pt idx="69">
                  <c:v>2.617</c:v>
                </c:pt>
                <c:pt idx="70">
                  <c:v>2.0259999999999998</c:v>
                </c:pt>
                <c:pt idx="71">
                  <c:v>0</c:v>
                </c:pt>
                <c:pt idx="72">
                  <c:v>0</c:v>
                </c:pt>
                <c:pt idx="73">
                  <c:v>1.0549999999999997</c:v>
                </c:pt>
                <c:pt idx="74">
                  <c:v>6.8479999999999999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5.6110000000000007</c:v>
                </c:pt>
                <c:pt idx="79">
                  <c:v>3.528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8.5129999999999981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3.9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2.0359999999999996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17.606000000000002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10.244999999999999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5.5839999999999996</c:v>
                </c:pt>
                <c:pt idx="156">
                  <c:v>2.5979999999999999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1.5250000000000004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0.33699999999999974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0.18900000000000006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13.057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4.2569999999999997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6.2849999999999993</c:v>
                </c:pt>
                <c:pt idx="196">
                  <c:v>0</c:v>
                </c:pt>
                <c:pt idx="197">
                  <c:v>5.6959999999999997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3.157</c:v>
                </c:pt>
                <c:pt idx="207">
                  <c:v>0</c:v>
                </c:pt>
                <c:pt idx="208">
                  <c:v>0.10699999999999932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6.9820000000000002</c:v>
                </c:pt>
                <c:pt idx="238">
                  <c:v>3.8969999999999998</c:v>
                </c:pt>
                <c:pt idx="239">
                  <c:v>0</c:v>
                </c:pt>
                <c:pt idx="240">
                  <c:v>1.503000000000001</c:v>
                </c:pt>
                <c:pt idx="241">
                  <c:v>0.9740000000000002</c:v>
                </c:pt>
                <c:pt idx="242">
                  <c:v>0</c:v>
                </c:pt>
                <c:pt idx="243">
                  <c:v>0</c:v>
                </c:pt>
                <c:pt idx="244">
                  <c:v>1.4300000000000006</c:v>
                </c:pt>
                <c:pt idx="245">
                  <c:v>0</c:v>
                </c:pt>
                <c:pt idx="246">
                  <c:v>4.6500000000000004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4.0990000000000002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0.56700000000000017</c:v>
                </c:pt>
                <c:pt idx="267">
                  <c:v>0</c:v>
                </c:pt>
                <c:pt idx="268">
                  <c:v>9.3239999999999998</c:v>
                </c:pt>
                <c:pt idx="269">
                  <c:v>9.4450000000000003</c:v>
                </c:pt>
                <c:pt idx="270">
                  <c:v>13.629</c:v>
                </c:pt>
                <c:pt idx="271">
                  <c:v>4.2</c:v>
                </c:pt>
                <c:pt idx="272">
                  <c:v>0</c:v>
                </c:pt>
                <c:pt idx="273">
                  <c:v>4.5140000000000002</c:v>
                </c:pt>
                <c:pt idx="274">
                  <c:v>4.5679999999999996</c:v>
                </c:pt>
                <c:pt idx="275">
                  <c:v>3.98</c:v>
                </c:pt>
                <c:pt idx="276">
                  <c:v>12.436</c:v>
                </c:pt>
                <c:pt idx="277">
                  <c:v>1.2900000000000009</c:v>
                </c:pt>
                <c:pt idx="278">
                  <c:v>1.8999999999998352E-2</c:v>
                </c:pt>
                <c:pt idx="279">
                  <c:v>0</c:v>
                </c:pt>
                <c:pt idx="280">
                  <c:v>0</c:v>
                </c:pt>
                <c:pt idx="281">
                  <c:v>4.7350000000000003</c:v>
                </c:pt>
                <c:pt idx="282">
                  <c:v>6.3470000000000004</c:v>
                </c:pt>
                <c:pt idx="283">
                  <c:v>5.0709999999999997</c:v>
                </c:pt>
                <c:pt idx="284">
                  <c:v>2.1549999999999994</c:v>
                </c:pt>
                <c:pt idx="285">
                  <c:v>0</c:v>
                </c:pt>
                <c:pt idx="286">
                  <c:v>3.9980000000000002</c:v>
                </c:pt>
                <c:pt idx="287">
                  <c:v>5.4710000000000001</c:v>
                </c:pt>
                <c:pt idx="288">
                  <c:v>5.3549999999999995</c:v>
                </c:pt>
                <c:pt idx="289">
                  <c:v>4.2210000000000001</c:v>
                </c:pt>
                <c:pt idx="290">
                  <c:v>10.023</c:v>
                </c:pt>
                <c:pt idx="291">
                  <c:v>11.718999999999999</c:v>
                </c:pt>
                <c:pt idx="292">
                  <c:v>0</c:v>
                </c:pt>
                <c:pt idx="293">
                  <c:v>4.0709999999999997</c:v>
                </c:pt>
                <c:pt idx="294">
                  <c:v>0</c:v>
                </c:pt>
                <c:pt idx="295">
                  <c:v>3.8180000000000001</c:v>
                </c:pt>
                <c:pt idx="296">
                  <c:v>5.468</c:v>
                </c:pt>
                <c:pt idx="297">
                  <c:v>16.382999999999999</c:v>
                </c:pt>
                <c:pt idx="298">
                  <c:v>18.161000000000001</c:v>
                </c:pt>
                <c:pt idx="299">
                  <c:v>0</c:v>
                </c:pt>
                <c:pt idx="300">
                  <c:v>4.9660000000000002</c:v>
                </c:pt>
                <c:pt idx="301">
                  <c:v>3.7989999999999999</c:v>
                </c:pt>
                <c:pt idx="302">
                  <c:v>4.3609999999999998</c:v>
                </c:pt>
                <c:pt idx="303">
                  <c:v>4.25</c:v>
                </c:pt>
                <c:pt idx="304">
                  <c:v>4.8279999999999994</c:v>
                </c:pt>
                <c:pt idx="305">
                  <c:v>20.099</c:v>
                </c:pt>
                <c:pt idx="306">
                  <c:v>4.8070000000000004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0.3879999999999999</c:v>
                </c:pt>
                <c:pt idx="312">
                  <c:v>13.810999999999998</c:v>
                </c:pt>
                <c:pt idx="313">
                  <c:v>4.38</c:v>
                </c:pt>
                <c:pt idx="314">
                  <c:v>4.702</c:v>
                </c:pt>
                <c:pt idx="315">
                  <c:v>5.2069999999999999</c:v>
                </c:pt>
                <c:pt idx="316">
                  <c:v>3.1260000000000003</c:v>
                </c:pt>
                <c:pt idx="317">
                  <c:v>4.4880000000000004</c:v>
                </c:pt>
                <c:pt idx="318">
                  <c:v>7.8450000000000006</c:v>
                </c:pt>
                <c:pt idx="319">
                  <c:v>18.602</c:v>
                </c:pt>
                <c:pt idx="320">
                  <c:v>4.3010000000000002</c:v>
                </c:pt>
                <c:pt idx="321">
                  <c:v>4.2300000000000004</c:v>
                </c:pt>
                <c:pt idx="322">
                  <c:v>0</c:v>
                </c:pt>
                <c:pt idx="323">
                  <c:v>4.2050000000000001</c:v>
                </c:pt>
                <c:pt idx="324">
                  <c:v>3.7720000000000002</c:v>
                </c:pt>
                <c:pt idx="325">
                  <c:v>16.295999999999999</c:v>
                </c:pt>
                <c:pt idx="326">
                  <c:v>20.007000000000001</c:v>
                </c:pt>
                <c:pt idx="327">
                  <c:v>1.2429999999999994</c:v>
                </c:pt>
                <c:pt idx="328">
                  <c:v>2.4689999999999994</c:v>
                </c:pt>
                <c:pt idx="329">
                  <c:v>1.8129999999999997</c:v>
                </c:pt>
                <c:pt idx="330">
                  <c:v>4.8339999999999996</c:v>
                </c:pt>
                <c:pt idx="331">
                  <c:v>5.1150000000000002</c:v>
                </c:pt>
                <c:pt idx="332">
                  <c:v>0</c:v>
                </c:pt>
                <c:pt idx="333">
                  <c:v>22.241</c:v>
                </c:pt>
                <c:pt idx="334">
                  <c:v>5.9020000000000001</c:v>
                </c:pt>
                <c:pt idx="335">
                  <c:v>4.657</c:v>
                </c:pt>
                <c:pt idx="336">
                  <c:v>4.1180000000000003</c:v>
                </c:pt>
                <c:pt idx="337">
                  <c:v>4.5839999999999996</c:v>
                </c:pt>
                <c:pt idx="338">
                  <c:v>4.266</c:v>
                </c:pt>
                <c:pt idx="339">
                  <c:v>12.317</c:v>
                </c:pt>
                <c:pt idx="340">
                  <c:v>12.756</c:v>
                </c:pt>
                <c:pt idx="341">
                  <c:v>6.157</c:v>
                </c:pt>
                <c:pt idx="342">
                  <c:v>0</c:v>
                </c:pt>
                <c:pt idx="343">
                  <c:v>4.9740000000000002</c:v>
                </c:pt>
                <c:pt idx="344">
                  <c:v>9.14</c:v>
                </c:pt>
                <c:pt idx="345">
                  <c:v>4.2080000000000002</c:v>
                </c:pt>
                <c:pt idx="346">
                  <c:v>14.964</c:v>
                </c:pt>
                <c:pt idx="347">
                  <c:v>16.422000000000001</c:v>
                </c:pt>
                <c:pt idx="348">
                  <c:v>4.798</c:v>
                </c:pt>
                <c:pt idx="349">
                  <c:v>4.3289999999999997</c:v>
                </c:pt>
                <c:pt idx="350">
                  <c:v>6.0640000000000009</c:v>
                </c:pt>
                <c:pt idx="351">
                  <c:v>7.0659999999999998</c:v>
                </c:pt>
                <c:pt idx="352">
                  <c:v>0</c:v>
                </c:pt>
                <c:pt idx="353">
                  <c:v>20.66</c:v>
                </c:pt>
                <c:pt idx="354">
                  <c:v>14.721</c:v>
                </c:pt>
                <c:pt idx="355">
                  <c:v>6.8460000000000001</c:v>
                </c:pt>
                <c:pt idx="356">
                  <c:v>5.63</c:v>
                </c:pt>
                <c:pt idx="357">
                  <c:v>7.51</c:v>
                </c:pt>
                <c:pt idx="358">
                  <c:v>7.7919999999999998</c:v>
                </c:pt>
                <c:pt idx="359">
                  <c:v>0</c:v>
                </c:pt>
                <c:pt idx="360">
                  <c:v>17.678000000000001</c:v>
                </c:pt>
                <c:pt idx="361">
                  <c:v>17.568000000000001</c:v>
                </c:pt>
                <c:pt idx="362">
                  <c:v>6.5510000000000002</c:v>
                </c:pt>
                <c:pt idx="363">
                  <c:v>5.7930000000000001</c:v>
                </c:pt>
                <c:pt idx="364">
                  <c:v>12.269</c:v>
                </c:pt>
                <c:pt idx="36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96C-40F4-8C29-AF336A53E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0858976"/>
        <c:axId val="1080859304"/>
      </c:lineChart>
      <c:dateAx>
        <c:axId val="1080858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Datum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80859304"/>
        <c:crosses val="autoZero"/>
        <c:auto val="1"/>
        <c:lblOffset val="100"/>
        <c:baseTimeUnit val="days"/>
      </c:dateAx>
      <c:valAx>
        <c:axId val="1080859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kWh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80858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4761</xdr:rowOff>
    </xdr:from>
    <xdr:to>
      <xdr:col>20</xdr:col>
      <xdr:colOff>0</xdr:colOff>
      <xdr:row>16</xdr:row>
      <xdr:rowOff>47624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01963EA0-050E-48BF-8EEB-64CA0B2966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4761</xdr:colOff>
      <xdr:row>17</xdr:row>
      <xdr:rowOff>4761</xdr:rowOff>
    </xdr:from>
    <xdr:to>
      <xdr:col>33</xdr:col>
      <xdr:colOff>9524</xdr:colOff>
      <xdr:row>40</xdr:row>
      <xdr:rowOff>85724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A5F7E404-243B-493D-BDA1-D2EF9CEA9C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12AEA-C695-41AE-94A9-36A896B8D606}">
  <dimension ref="A1:O372"/>
  <sheetViews>
    <sheetView topLeftCell="B1" workbookViewId="0">
      <pane ySplit="1" topLeftCell="A2" activePane="bottomLeft" state="frozen"/>
      <selection pane="bottomLeft" activeCell="I361" sqref="I361"/>
    </sheetView>
  </sheetViews>
  <sheetFormatPr defaultRowHeight="15" x14ac:dyDescent="0.25"/>
  <cols>
    <col min="1" max="1" width="21.7109375" bestFit="1" customWidth="1"/>
    <col min="2" max="2" width="21.5703125" customWidth="1"/>
    <col min="3" max="4" width="19.28515625" customWidth="1"/>
    <col min="5" max="6" width="18.7109375" customWidth="1"/>
    <col min="7" max="7" width="18" customWidth="1"/>
    <col min="8" max="8" width="21" customWidth="1"/>
    <col min="9" max="9" width="25" bestFit="1" customWidth="1"/>
    <col min="10" max="10" width="26.7109375" bestFit="1" customWidth="1"/>
    <col min="11" max="11" width="27.42578125" bestFit="1" customWidth="1"/>
    <col min="12" max="12" width="29" bestFit="1" customWidth="1"/>
    <col min="13" max="13" width="26" bestFit="1" customWidth="1"/>
    <col min="14" max="14" width="31.42578125" bestFit="1" customWidth="1"/>
    <col min="15" max="15" width="21.7109375" bestFit="1" customWidth="1"/>
  </cols>
  <sheetData>
    <row r="1" spans="1:14" x14ac:dyDescent="0.25">
      <c r="A1" s="12" t="s">
        <v>0</v>
      </c>
      <c r="B1" s="12" t="s">
        <v>1</v>
      </c>
      <c r="C1" s="12" t="s">
        <v>13</v>
      </c>
      <c r="D1" s="12" t="s">
        <v>14</v>
      </c>
      <c r="E1" s="12" t="s">
        <v>15</v>
      </c>
      <c r="F1" s="12" t="s">
        <v>16</v>
      </c>
      <c r="G1" s="12" t="s">
        <v>2</v>
      </c>
      <c r="H1" s="12" t="s">
        <v>3</v>
      </c>
      <c r="I1" s="12" t="s">
        <v>19</v>
      </c>
      <c r="J1" s="12" t="s">
        <v>18</v>
      </c>
      <c r="K1" s="12" t="s">
        <v>5</v>
      </c>
      <c r="L1" s="12" t="s">
        <v>6</v>
      </c>
      <c r="M1" s="12" t="s">
        <v>17</v>
      </c>
      <c r="N1" s="12" t="s">
        <v>20</v>
      </c>
    </row>
    <row r="2" spans="1:14" x14ac:dyDescent="0.25">
      <c r="A2" s="1">
        <v>43831</v>
      </c>
      <c r="B2">
        <v>2.56</v>
      </c>
      <c r="C2">
        <v>1.075</v>
      </c>
      <c r="D2">
        <v>0</v>
      </c>
      <c r="E2">
        <v>3.4609999999999999</v>
      </c>
      <c r="F2">
        <v>3.3889999999999998</v>
      </c>
      <c r="G2">
        <f>B2-C2-D2</f>
        <v>1.4850000000000001</v>
      </c>
      <c r="H2" s="3">
        <f>G2/B2</f>
        <v>0.580078125</v>
      </c>
      <c r="I2">
        <f>MAX(0,C2-E2-Rekenwaarden!$B$1)</f>
        <v>0</v>
      </c>
      <c r="J2">
        <f>MAX(0,D2-F2-Rekenwaarden!$B$1)</f>
        <v>0</v>
      </c>
      <c r="K2">
        <f>B2-I2-J2</f>
        <v>2.56</v>
      </c>
      <c r="L2" s="3">
        <f>K2/B2</f>
        <v>1</v>
      </c>
      <c r="M2">
        <f>MAX(0,_xlfn.IFS(K2&lt;Rekenwaarden!$B$1,E2-K2,K2&gt;=Rekenwaarden!$B$1,E2-K2))</f>
        <v>0.9009999999999998</v>
      </c>
      <c r="N2">
        <f>MAX(0,_xlfn.IFS(K2&lt;Rekenwaarden!$B$1,F2,K2&gt;=Rekenwaarden!$B$1,(K2-G2-E2-F2)*-1))</f>
        <v>3.3889999999999998</v>
      </c>
    </row>
    <row r="3" spans="1:14" x14ac:dyDescent="0.25">
      <c r="A3" s="1">
        <v>43832</v>
      </c>
      <c r="B3">
        <v>0.74</v>
      </c>
      <c r="C3">
        <v>0</v>
      </c>
      <c r="D3">
        <v>0</v>
      </c>
      <c r="E3">
        <v>8.8309999999999995</v>
      </c>
      <c r="F3">
        <v>3.306</v>
      </c>
      <c r="G3">
        <f t="shared" ref="G3:G66" si="0">B3-C3-D3</f>
        <v>0.74</v>
      </c>
      <c r="H3" s="3">
        <f t="shared" ref="H3:H66" si="1">G3/B3</f>
        <v>1</v>
      </c>
      <c r="I3">
        <f>MAX(0,C3-E3-Rekenwaarden!$B$1)</f>
        <v>0</v>
      </c>
      <c r="J3">
        <f>MAX(0,D3-F3-Rekenwaarden!$B$1)</f>
        <v>0</v>
      </c>
      <c r="K3">
        <f t="shared" ref="K3:K66" si="2">B3-I3-J3</f>
        <v>0.74</v>
      </c>
      <c r="L3" s="3">
        <f t="shared" ref="L3:L66" si="3">K3/B3</f>
        <v>1</v>
      </c>
      <c r="M3">
        <f>MAX(0,_xlfn.IFS(K3&lt;Rekenwaarden!$B$1,E3-K3,K3&gt;=Rekenwaarden!$B$1,E3-K3))</f>
        <v>8.0909999999999993</v>
      </c>
      <c r="N3">
        <f>MAX(0,_xlfn.IFS(K3&lt;Rekenwaarden!$B$1,F3,K3&gt;=Rekenwaarden!$B$1,(K3-G3-E3-F3)*-1))</f>
        <v>3.306</v>
      </c>
    </row>
    <row r="4" spans="1:14" x14ac:dyDescent="0.25">
      <c r="A4" s="1">
        <v>43833</v>
      </c>
      <c r="B4">
        <v>0.66</v>
      </c>
      <c r="C4">
        <v>1.6E-2</v>
      </c>
      <c r="D4">
        <v>0</v>
      </c>
      <c r="E4">
        <v>9.6850000000000005</v>
      </c>
      <c r="F4">
        <v>4.2910000000000004</v>
      </c>
      <c r="G4">
        <f t="shared" si="0"/>
        <v>0.64400000000000002</v>
      </c>
      <c r="H4" s="3">
        <f t="shared" si="1"/>
        <v>0.97575757575757571</v>
      </c>
      <c r="I4">
        <f>MAX(0,C4-E4-Rekenwaarden!$B$1)</f>
        <v>0</v>
      </c>
      <c r="J4">
        <f>MAX(0,D4-F4-Rekenwaarden!$B$1)</f>
        <v>0</v>
      </c>
      <c r="K4">
        <f t="shared" si="2"/>
        <v>0.66</v>
      </c>
      <c r="L4" s="3">
        <f t="shared" si="3"/>
        <v>1</v>
      </c>
      <c r="M4">
        <f>MAX(0,_xlfn.IFS(K4&lt;Rekenwaarden!$B$1,E4-K4,K4&gt;=Rekenwaarden!$B$1,E4-K4))</f>
        <v>9.0250000000000004</v>
      </c>
      <c r="N4">
        <f>MAX(0,_xlfn.IFS(K4&lt;Rekenwaarden!$B$1,F4,K4&gt;=Rekenwaarden!$B$1,(K4-G4-E4-F4)*-1))</f>
        <v>4.2910000000000004</v>
      </c>
    </row>
    <row r="5" spans="1:14" x14ac:dyDescent="0.25">
      <c r="A5" s="1">
        <v>43834</v>
      </c>
      <c r="B5">
        <v>8.9499999999999993</v>
      </c>
      <c r="C5">
        <v>0</v>
      </c>
      <c r="D5">
        <v>5.6669999999999998</v>
      </c>
      <c r="E5">
        <v>0</v>
      </c>
      <c r="F5">
        <v>17.649000000000001</v>
      </c>
      <c r="G5">
        <f t="shared" si="0"/>
        <v>3.2829999999999995</v>
      </c>
      <c r="H5" s="3">
        <f t="shared" si="1"/>
        <v>0.36681564245810055</v>
      </c>
      <c r="I5">
        <f>MAX(0,C5-E5-Rekenwaarden!$B$1)</f>
        <v>0</v>
      </c>
      <c r="J5">
        <f>MAX(0,D5-F5-Rekenwaarden!$B$1)</f>
        <v>0</v>
      </c>
      <c r="K5">
        <f t="shared" si="2"/>
        <v>8.9499999999999993</v>
      </c>
      <c r="L5" s="3">
        <f t="shared" si="3"/>
        <v>1</v>
      </c>
      <c r="M5">
        <f>MAX(0,_xlfn.IFS(K5&lt;Rekenwaarden!$B$1,E5-K5,K5&gt;=Rekenwaarden!$B$1,E5-K5))</f>
        <v>0</v>
      </c>
      <c r="N5">
        <f>MAX(0,_xlfn.IFS(K5&lt;Rekenwaarden!$B$1,F5,K5&gt;=Rekenwaarden!$B$1,(K5-G5-E5-F5)*-1))</f>
        <v>11.982000000000001</v>
      </c>
    </row>
    <row r="6" spans="1:14" x14ac:dyDescent="0.25">
      <c r="A6" s="1">
        <v>43835</v>
      </c>
      <c r="B6">
        <v>0.63</v>
      </c>
      <c r="C6">
        <v>0</v>
      </c>
      <c r="D6">
        <v>0</v>
      </c>
      <c r="E6">
        <v>0</v>
      </c>
      <c r="F6">
        <v>22.039000000000001</v>
      </c>
      <c r="G6">
        <f t="shared" si="0"/>
        <v>0.63</v>
      </c>
      <c r="H6" s="3">
        <f t="shared" si="1"/>
        <v>1</v>
      </c>
      <c r="I6">
        <f>MAX(0,C6-E6-Rekenwaarden!$B$1)</f>
        <v>0</v>
      </c>
      <c r="J6">
        <f>MAX(0,D6-F6-Rekenwaarden!$B$1)</f>
        <v>0</v>
      </c>
      <c r="K6">
        <f t="shared" si="2"/>
        <v>0.63</v>
      </c>
      <c r="L6" s="3">
        <f t="shared" si="3"/>
        <v>1</v>
      </c>
      <c r="M6">
        <f>MAX(0,_xlfn.IFS(K6&lt;Rekenwaarden!$B$1,E6-K6,K6&gt;=Rekenwaarden!$B$1,E6-K6))</f>
        <v>0</v>
      </c>
      <c r="N6">
        <f>MAX(0,_xlfn.IFS(K6&lt;Rekenwaarden!$B$1,F6,K6&gt;=Rekenwaarden!$B$1,(K6-G6-E6-F6)*-1))</f>
        <v>22.039000000000001</v>
      </c>
    </row>
    <row r="7" spans="1:14" x14ac:dyDescent="0.25">
      <c r="A7" s="1">
        <v>43836</v>
      </c>
      <c r="B7">
        <v>21.81</v>
      </c>
      <c r="C7">
        <v>19.596</v>
      </c>
      <c r="D7">
        <v>0</v>
      </c>
      <c r="E7">
        <v>6.0819999999999999</v>
      </c>
      <c r="F7">
        <v>3.6459999999999999</v>
      </c>
      <c r="G7">
        <f t="shared" si="0"/>
        <v>2.2139999999999986</v>
      </c>
      <c r="H7" s="3">
        <f t="shared" si="1"/>
        <v>0.10151306740027505</v>
      </c>
      <c r="I7">
        <f>MAX(0,C7-E7-Rekenwaarden!$B$1)</f>
        <v>4.7139999999999986</v>
      </c>
      <c r="J7">
        <f>MAX(0,D7-F7-Rekenwaarden!$B$1)</f>
        <v>0</v>
      </c>
      <c r="K7">
        <f>B7-I7-J7</f>
        <v>17.096</v>
      </c>
      <c r="L7" s="3">
        <f t="shared" si="3"/>
        <v>0.78386061439706567</v>
      </c>
      <c r="M7">
        <f>MAX(0,_xlfn.IFS(K7&lt;Rekenwaarden!$B$1,E7-K7,K7&gt;=Rekenwaarden!$B$1,E7-K7))</f>
        <v>0</v>
      </c>
      <c r="N7">
        <f>MAX(0,_xlfn.IFS(K7&lt;Rekenwaarden!$B$1,F7,K7&gt;=Rekenwaarden!$B$1,(K7-G7-E7-F7)*-1))</f>
        <v>0</v>
      </c>
    </row>
    <row r="8" spans="1:14" x14ac:dyDescent="0.25">
      <c r="A8" s="1">
        <v>43837</v>
      </c>
      <c r="B8">
        <v>3.25</v>
      </c>
      <c r="C8">
        <v>1.784</v>
      </c>
      <c r="D8">
        <v>0</v>
      </c>
      <c r="E8">
        <v>6.1909999999999998</v>
      </c>
      <c r="F8">
        <v>4.0259999999999998</v>
      </c>
      <c r="G8">
        <f t="shared" si="0"/>
        <v>1.466</v>
      </c>
      <c r="H8" s="3">
        <f t="shared" si="1"/>
        <v>0.45107692307692304</v>
      </c>
      <c r="I8">
        <f>MAX(0,C8-E8-Rekenwaarden!$B$1)</f>
        <v>0</v>
      </c>
      <c r="J8">
        <f>MAX(0,D8-F8-Rekenwaarden!$B$1)</f>
        <v>0</v>
      </c>
      <c r="K8">
        <f t="shared" si="2"/>
        <v>3.25</v>
      </c>
      <c r="L8" s="3">
        <f t="shared" si="3"/>
        <v>1</v>
      </c>
      <c r="M8">
        <f>MAX(0,_xlfn.IFS(K8&lt;Rekenwaarden!$B$1,E8-K8,K8&gt;=Rekenwaarden!$B$1,E8-K8))</f>
        <v>2.9409999999999998</v>
      </c>
      <c r="N8">
        <f>MAX(0,_xlfn.IFS(K8&lt;Rekenwaarden!$B$1,F8,K8&gt;=Rekenwaarden!$B$1,(K8-G8-E8-F8)*-1))</f>
        <v>4.0259999999999998</v>
      </c>
    </row>
    <row r="9" spans="1:14" x14ac:dyDescent="0.25">
      <c r="A9" s="1">
        <v>43838</v>
      </c>
      <c r="B9">
        <v>0.89</v>
      </c>
      <c r="C9">
        <v>2.5000000000000001E-2</v>
      </c>
      <c r="D9">
        <v>0</v>
      </c>
      <c r="E9">
        <v>8.0289999999999999</v>
      </c>
      <c r="F9">
        <v>4.4580000000000002</v>
      </c>
      <c r="G9">
        <f t="shared" si="0"/>
        <v>0.86499999999999999</v>
      </c>
      <c r="H9" s="3">
        <f t="shared" si="1"/>
        <v>0.97191011235955049</v>
      </c>
      <c r="I9">
        <f>MAX(0,C9-E9-Rekenwaarden!$B$1)</f>
        <v>0</v>
      </c>
      <c r="J9">
        <f>MAX(0,D9-F9-Rekenwaarden!$B$1)</f>
        <v>0</v>
      </c>
      <c r="K9">
        <f t="shared" si="2"/>
        <v>0.89</v>
      </c>
      <c r="L9" s="3">
        <f t="shared" si="3"/>
        <v>1</v>
      </c>
      <c r="M9">
        <f>MAX(0,_xlfn.IFS(K9&lt;Rekenwaarden!$B$1,E9-K9,K9&gt;=Rekenwaarden!$B$1,E9-K9))</f>
        <v>7.1390000000000002</v>
      </c>
      <c r="N9">
        <f>MAX(0,_xlfn.IFS(K9&lt;Rekenwaarden!$B$1,F9,K9&gt;=Rekenwaarden!$B$1,(K9-G9-E9-F9)*-1))</f>
        <v>4.4580000000000002</v>
      </c>
    </row>
    <row r="10" spans="1:14" x14ac:dyDescent="0.25">
      <c r="A10" s="1">
        <v>43839</v>
      </c>
      <c r="B10">
        <v>0.43</v>
      </c>
      <c r="C10">
        <v>0</v>
      </c>
      <c r="D10">
        <v>0</v>
      </c>
      <c r="E10">
        <v>8.8699999999999992</v>
      </c>
      <c r="F10">
        <v>3.06</v>
      </c>
      <c r="G10">
        <f t="shared" si="0"/>
        <v>0.43</v>
      </c>
      <c r="H10" s="3">
        <f t="shared" si="1"/>
        <v>1</v>
      </c>
      <c r="I10">
        <f>MAX(0,C10-E10-Rekenwaarden!$B$1)</f>
        <v>0</v>
      </c>
      <c r="J10">
        <f>MAX(0,D10-F10-Rekenwaarden!$B$1)</f>
        <v>0</v>
      </c>
      <c r="K10">
        <f t="shared" si="2"/>
        <v>0.43</v>
      </c>
      <c r="L10" s="3">
        <f t="shared" si="3"/>
        <v>1</v>
      </c>
      <c r="M10">
        <f>MAX(0,_xlfn.IFS(K10&lt;Rekenwaarden!$B$1,E10-K10,K10&gt;=Rekenwaarden!$B$1,E10-K10))</f>
        <v>8.44</v>
      </c>
      <c r="N10">
        <f>MAX(0,_xlfn.IFS(K10&lt;Rekenwaarden!$B$1,F10,K10&gt;=Rekenwaarden!$B$1,(K10-G10-E10-F10)*-1))</f>
        <v>3.06</v>
      </c>
    </row>
    <row r="11" spans="1:14" x14ac:dyDescent="0.25">
      <c r="A11" s="1">
        <v>43840</v>
      </c>
      <c r="B11">
        <v>4.38</v>
      </c>
      <c r="C11">
        <v>2.5910000000000002</v>
      </c>
      <c r="D11">
        <v>0</v>
      </c>
      <c r="E11">
        <v>6.117</v>
      </c>
      <c r="F11">
        <v>3.1589999999999998</v>
      </c>
      <c r="G11">
        <f t="shared" si="0"/>
        <v>1.7889999999999997</v>
      </c>
      <c r="H11" s="3">
        <f t="shared" si="1"/>
        <v>0.40844748858447483</v>
      </c>
      <c r="I11">
        <f>MAX(0,C11-E11-Rekenwaarden!$B$1)</f>
        <v>0</v>
      </c>
      <c r="J11">
        <f>MAX(0,D11-F11-Rekenwaarden!$B$1)</f>
        <v>0</v>
      </c>
      <c r="K11">
        <f t="shared" si="2"/>
        <v>4.38</v>
      </c>
      <c r="L11" s="3">
        <f t="shared" si="3"/>
        <v>1</v>
      </c>
      <c r="M11">
        <f>MAX(0,_xlfn.IFS(K11&lt;Rekenwaarden!$B$1,E11-K11,K11&gt;=Rekenwaarden!$B$1,E11-K11))</f>
        <v>1.7370000000000001</v>
      </c>
      <c r="N11">
        <f>MAX(0,_xlfn.IFS(K11&lt;Rekenwaarden!$B$1,F11,K11&gt;=Rekenwaarden!$B$1,(K11-G11-E11-F11)*-1))</f>
        <v>3.1589999999999998</v>
      </c>
    </row>
    <row r="12" spans="1:14" x14ac:dyDescent="0.25">
      <c r="A12" s="1">
        <v>43841</v>
      </c>
      <c r="B12">
        <v>6.17</v>
      </c>
      <c r="C12">
        <v>0</v>
      </c>
      <c r="D12">
        <v>2.1920000000000002</v>
      </c>
      <c r="E12">
        <v>0</v>
      </c>
      <c r="F12">
        <v>8.3149999999999995</v>
      </c>
      <c r="G12">
        <f t="shared" si="0"/>
        <v>3.9779999999999998</v>
      </c>
      <c r="H12" s="3">
        <f t="shared" si="1"/>
        <v>0.64473257698541331</v>
      </c>
      <c r="I12">
        <f>MAX(0,C12-E12-Rekenwaarden!$B$1)</f>
        <v>0</v>
      </c>
      <c r="J12">
        <f>MAX(0,D12-F12-Rekenwaarden!$B$1)</f>
        <v>0</v>
      </c>
      <c r="K12">
        <f t="shared" si="2"/>
        <v>6.17</v>
      </c>
      <c r="L12" s="3">
        <f t="shared" si="3"/>
        <v>1</v>
      </c>
      <c r="M12">
        <f>MAX(0,_xlfn.IFS(K12&lt;Rekenwaarden!$B$1,E12-K12,K12&gt;=Rekenwaarden!$B$1,E12-K12))</f>
        <v>0</v>
      </c>
      <c r="N12">
        <f>MAX(0,_xlfn.IFS(K12&lt;Rekenwaarden!$B$1,F12,K12&gt;=Rekenwaarden!$B$1,(K12-G12-E12-F12)*-1))</f>
        <v>8.3149999999999995</v>
      </c>
    </row>
    <row r="13" spans="1:14" x14ac:dyDescent="0.25">
      <c r="A13" s="1">
        <v>43842</v>
      </c>
      <c r="B13">
        <v>3.68</v>
      </c>
      <c r="C13">
        <v>0</v>
      </c>
      <c r="D13">
        <v>1.7969999999999999</v>
      </c>
      <c r="E13">
        <v>0</v>
      </c>
      <c r="F13">
        <v>10.225</v>
      </c>
      <c r="G13">
        <f t="shared" si="0"/>
        <v>1.8830000000000002</v>
      </c>
      <c r="H13" s="3">
        <f t="shared" si="1"/>
        <v>0.51168478260869565</v>
      </c>
      <c r="I13">
        <f>MAX(0,C13-E13-Rekenwaarden!$B$1)</f>
        <v>0</v>
      </c>
      <c r="J13">
        <f>MAX(0,D13-F13-Rekenwaarden!$B$1)</f>
        <v>0</v>
      </c>
      <c r="K13">
        <f t="shared" si="2"/>
        <v>3.68</v>
      </c>
      <c r="L13" s="3">
        <f t="shared" si="3"/>
        <v>1</v>
      </c>
      <c r="M13">
        <f>MAX(0,_xlfn.IFS(K13&lt;Rekenwaarden!$B$1,E13-K13,K13&gt;=Rekenwaarden!$B$1,E13-K13))</f>
        <v>0</v>
      </c>
      <c r="N13">
        <f>MAX(0,_xlfn.IFS(K13&lt;Rekenwaarden!$B$1,F13,K13&gt;=Rekenwaarden!$B$1,(K13-G13-E13-F13)*-1))</f>
        <v>10.225</v>
      </c>
    </row>
    <row r="14" spans="1:14" x14ac:dyDescent="0.25">
      <c r="A14" s="1">
        <v>43843</v>
      </c>
      <c r="B14">
        <v>5.33</v>
      </c>
      <c r="C14">
        <v>3.8929999999999998</v>
      </c>
      <c r="D14">
        <v>0</v>
      </c>
      <c r="E14">
        <v>4.2919999999999998</v>
      </c>
      <c r="F14">
        <v>3.2589999999999999</v>
      </c>
      <c r="G14">
        <f t="shared" si="0"/>
        <v>1.4370000000000003</v>
      </c>
      <c r="H14" s="3">
        <f t="shared" si="1"/>
        <v>0.26960600375234528</v>
      </c>
      <c r="I14">
        <f>MAX(0,C14-E14-Rekenwaarden!$B$1)</f>
        <v>0</v>
      </c>
      <c r="J14">
        <f>MAX(0,D14-F14-Rekenwaarden!$B$1)</f>
        <v>0</v>
      </c>
      <c r="K14">
        <f t="shared" si="2"/>
        <v>5.33</v>
      </c>
      <c r="L14" s="3">
        <f t="shared" si="3"/>
        <v>1</v>
      </c>
      <c r="M14">
        <f>MAX(0,_xlfn.IFS(K14&lt;Rekenwaarden!$B$1,E14-K14,K14&gt;=Rekenwaarden!$B$1,E14-K14))</f>
        <v>0</v>
      </c>
      <c r="N14">
        <f>MAX(0,_xlfn.IFS(K14&lt;Rekenwaarden!$B$1,F14,K14&gt;=Rekenwaarden!$B$1,(K14-G14-E14-F14)*-1))</f>
        <v>3.2589999999999999</v>
      </c>
    </row>
    <row r="15" spans="1:14" x14ac:dyDescent="0.25">
      <c r="A15" s="1">
        <v>43844</v>
      </c>
      <c r="B15">
        <v>0.81</v>
      </c>
      <c r="C15">
        <v>5.0000000000000001E-3</v>
      </c>
      <c r="D15">
        <v>0</v>
      </c>
      <c r="E15">
        <v>11.484999999999999</v>
      </c>
      <c r="F15">
        <v>3.165</v>
      </c>
      <c r="G15">
        <f t="shared" si="0"/>
        <v>0.80500000000000005</v>
      </c>
      <c r="H15" s="3">
        <f t="shared" si="1"/>
        <v>0.99382716049382713</v>
      </c>
      <c r="I15">
        <f>MAX(0,C15-E15-Rekenwaarden!$B$1)</f>
        <v>0</v>
      </c>
      <c r="J15">
        <f>MAX(0,D15-F15-Rekenwaarden!$B$1)</f>
        <v>0</v>
      </c>
      <c r="K15">
        <f t="shared" si="2"/>
        <v>0.81</v>
      </c>
      <c r="L15" s="3">
        <f t="shared" si="3"/>
        <v>1</v>
      </c>
      <c r="M15">
        <f>MAX(0,_xlfn.IFS(K15&lt;Rekenwaarden!$B$1,E15-K15,K15&gt;=Rekenwaarden!$B$1,E15-K15))</f>
        <v>10.674999999999999</v>
      </c>
      <c r="N15">
        <f>MAX(0,_xlfn.IFS(K15&lt;Rekenwaarden!$B$1,F15,K15&gt;=Rekenwaarden!$B$1,(K15-G15-E15-F15)*-1))</f>
        <v>3.165</v>
      </c>
    </row>
    <row r="16" spans="1:14" x14ac:dyDescent="0.25">
      <c r="A16" s="1">
        <v>43845</v>
      </c>
      <c r="B16">
        <v>1.74</v>
      </c>
      <c r="C16">
        <v>0.72399999999999998</v>
      </c>
      <c r="D16">
        <v>0</v>
      </c>
      <c r="E16">
        <v>7.3330000000000002</v>
      </c>
      <c r="F16">
        <v>3.0939999999999999</v>
      </c>
      <c r="G16">
        <f t="shared" si="0"/>
        <v>1.016</v>
      </c>
      <c r="H16" s="3">
        <f t="shared" si="1"/>
        <v>0.58390804597701151</v>
      </c>
      <c r="I16">
        <f>MAX(0,C16-E16-Rekenwaarden!$B$1)</f>
        <v>0</v>
      </c>
      <c r="J16">
        <f>MAX(0,D16-F16-Rekenwaarden!$B$1)</f>
        <v>0</v>
      </c>
      <c r="K16">
        <f t="shared" si="2"/>
        <v>1.74</v>
      </c>
      <c r="L16" s="3">
        <f t="shared" si="3"/>
        <v>1</v>
      </c>
      <c r="M16">
        <f>MAX(0,_xlfn.IFS(K16&lt;Rekenwaarden!$B$1,E16-K16,K16&gt;=Rekenwaarden!$B$1,E16-K16))</f>
        <v>5.593</v>
      </c>
      <c r="N16">
        <f>MAX(0,_xlfn.IFS(K16&lt;Rekenwaarden!$B$1,F16,K16&gt;=Rekenwaarden!$B$1,(K16-G16-E16-F16)*-1))</f>
        <v>3.0939999999999999</v>
      </c>
    </row>
    <row r="17" spans="1:14" x14ac:dyDescent="0.25">
      <c r="A17" s="1">
        <v>43846</v>
      </c>
      <c r="B17">
        <v>20.58</v>
      </c>
      <c r="C17">
        <v>16.649000000000001</v>
      </c>
      <c r="D17">
        <v>0</v>
      </c>
      <c r="E17">
        <v>3.9510000000000001</v>
      </c>
      <c r="F17">
        <v>3.153</v>
      </c>
      <c r="G17">
        <f t="shared" si="0"/>
        <v>3.9309999999999974</v>
      </c>
      <c r="H17" s="3">
        <f t="shared" si="1"/>
        <v>0.19101068999028173</v>
      </c>
      <c r="I17">
        <f>MAX(0,C17-E17-Rekenwaarden!$B$1)</f>
        <v>3.8979999999999997</v>
      </c>
      <c r="J17">
        <f>MAX(0,D17-F17-Rekenwaarden!$B$1)</f>
        <v>0</v>
      </c>
      <c r="K17">
        <f t="shared" si="2"/>
        <v>16.681999999999999</v>
      </c>
      <c r="L17" s="3">
        <f t="shared" si="3"/>
        <v>0.81059280855199223</v>
      </c>
      <c r="M17">
        <f>MAX(0,_xlfn.IFS(K17&lt;Rekenwaarden!$B$1,E17-K17,K17&gt;=Rekenwaarden!$B$1,E17-K17))</f>
        <v>0</v>
      </c>
      <c r="N17">
        <f>MAX(0,_xlfn.IFS(K17&lt;Rekenwaarden!$B$1,F17,K17&gt;=Rekenwaarden!$B$1,(K17-G17-E17-F17)*-1))</f>
        <v>0</v>
      </c>
    </row>
    <row r="18" spans="1:14" x14ac:dyDescent="0.25">
      <c r="A18" s="1">
        <v>43847</v>
      </c>
      <c r="B18">
        <v>4.51</v>
      </c>
      <c r="C18">
        <v>2.83</v>
      </c>
      <c r="D18">
        <v>0</v>
      </c>
      <c r="E18">
        <v>6.6479999999999997</v>
      </c>
      <c r="F18">
        <v>3.8250000000000002</v>
      </c>
      <c r="G18">
        <f t="shared" si="0"/>
        <v>1.6799999999999997</v>
      </c>
      <c r="H18" s="3">
        <f t="shared" si="1"/>
        <v>0.37250554323725049</v>
      </c>
      <c r="I18">
        <f>MAX(0,C18-E18-Rekenwaarden!$B$1)</f>
        <v>0</v>
      </c>
      <c r="J18">
        <f>MAX(0,D18-F18-Rekenwaarden!$B$1)</f>
        <v>0</v>
      </c>
      <c r="K18">
        <f t="shared" si="2"/>
        <v>4.51</v>
      </c>
      <c r="L18" s="3">
        <f t="shared" si="3"/>
        <v>1</v>
      </c>
      <c r="M18">
        <f>MAX(0,_xlfn.IFS(K18&lt;Rekenwaarden!$B$1,E18-K18,K18&gt;=Rekenwaarden!$B$1,E18-K18))</f>
        <v>2.1379999999999999</v>
      </c>
      <c r="N18">
        <f>MAX(0,_xlfn.IFS(K18&lt;Rekenwaarden!$B$1,F18,K18&gt;=Rekenwaarden!$B$1,(K18-G18-E18-F18)*-1))</f>
        <v>3.8250000000000002</v>
      </c>
    </row>
    <row r="19" spans="1:14" x14ac:dyDescent="0.25">
      <c r="A19" s="1">
        <v>43848</v>
      </c>
      <c r="B19">
        <v>18.739999999999998</v>
      </c>
      <c r="C19">
        <v>0</v>
      </c>
      <c r="D19">
        <v>13.875999999999999</v>
      </c>
      <c r="E19">
        <v>0</v>
      </c>
      <c r="F19">
        <v>7.6180000000000003</v>
      </c>
      <c r="G19">
        <f t="shared" si="0"/>
        <v>4.863999999999999</v>
      </c>
      <c r="H19" s="3">
        <f t="shared" si="1"/>
        <v>0.25955176093916754</v>
      </c>
      <c r="I19">
        <f>MAX(0,C19-E19-Rekenwaarden!$B$1)</f>
        <v>0</v>
      </c>
      <c r="J19">
        <f>MAX(0,D19-F19-Rekenwaarden!$B$1)</f>
        <v>0</v>
      </c>
      <c r="K19">
        <f t="shared" si="2"/>
        <v>18.739999999999998</v>
      </c>
      <c r="L19" s="3">
        <f t="shared" si="3"/>
        <v>1</v>
      </c>
      <c r="M19">
        <f>MAX(0,_xlfn.IFS(K19&lt;Rekenwaarden!$B$1,E19-K19,K19&gt;=Rekenwaarden!$B$1,E19-K19))</f>
        <v>0</v>
      </c>
      <c r="N19">
        <f>MAX(0,_xlfn.IFS(K19&lt;Rekenwaarden!$B$1,F19,K19&gt;=Rekenwaarden!$B$1,(K19-G19-E19-F19)*-1))</f>
        <v>0</v>
      </c>
    </row>
    <row r="20" spans="1:14" x14ac:dyDescent="0.25">
      <c r="A20" s="1">
        <v>43849</v>
      </c>
      <c r="B20">
        <v>16.809999999999999</v>
      </c>
      <c r="C20">
        <v>0</v>
      </c>
      <c r="D20">
        <v>11.651</v>
      </c>
      <c r="E20">
        <v>0</v>
      </c>
      <c r="F20">
        <v>9.83</v>
      </c>
      <c r="G20">
        <f t="shared" si="0"/>
        <v>5.1589999999999989</v>
      </c>
      <c r="H20" s="3">
        <f t="shared" si="1"/>
        <v>0.30690065437239733</v>
      </c>
      <c r="I20">
        <f>MAX(0,C20-E20-Rekenwaarden!$B$1)</f>
        <v>0</v>
      </c>
      <c r="J20">
        <f>MAX(0,D20-F20-Rekenwaarden!$B$1)</f>
        <v>0</v>
      </c>
      <c r="K20">
        <f t="shared" si="2"/>
        <v>16.809999999999999</v>
      </c>
      <c r="L20" s="3">
        <f t="shared" si="3"/>
        <v>1</v>
      </c>
      <c r="M20">
        <f>MAX(0,_xlfn.IFS(K20&lt;Rekenwaarden!$B$1,E20-K20,K20&gt;=Rekenwaarden!$B$1,E20-K20))</f>
        <v>0</v>
      </c>
      <c r="N20">
        <f>MAX(0,_xlfn.IFS(K20&lt;Rekenwaarden!$B$1,F20,K20&gt;=Rekenwaarden!$B$1,(K20-G20-E20-F20)*-1))</f>
        <v>0</v>
      </c>
    </row>
    <row r="21" spans="1:14" x14ac:dyDescent="0.25">
      <c r="A21" s="1">
        <v>43850</v>
      </c>
      <c r="B21">
        <v>4.24</v>
      </c>
      <c r="C21">
        <v>2.6659999999999999</v>
      </c>
      <c r="D21">
        <v>0</v>
      </c>
      <c r="E21">
        <v>7.181</v>
      </c>
      <c r="F21">
        <v>3.28</v>
      </c>
      <c r="G21">
        <f t="shared" si="0"/>
        <v>1.5740000000000003</v>
      </c>
      <c r="H21" s="3">
        <f t="shared" si="1"/>
        <v>0.37122641509433968</v>
      </c>
      <c r="I21">
        <f>MAX(0,C21-E21-Rekenwaarden!$B$1)</f>
        <v>0</v>
      </c>
      <c r="J21">
        <f>MAX(0,D21-F21-Rekenwaarden!$B$1)</f>
        <v>0</v>
      </c>
      <c r="K21">
        <f t="shared" si="2"/>
        <v>4.24</v>
      </c>
      <c r="L21" s="3">
        <f t="shared" si="3"/>
        <v>1</v>
      </c>
      <c r="M21">
        <f>MAX(0,_xlfn.IFS(K21&lt;Rekenwaarden!$B$1,E21-K21,K21&gt;=Rekenwaarden!$B$1,E21-K21))</f>
        <v>2.9409999999999998</v>
      </c>
      <c r="N21">
        <f>MAX(0,_xlfn.IFS(K21&lt;Rekenwaarden!$B$1,F21,K21&gt;=Rekenwaarden!$B$1,(K21-G21-E21-F21)*-1))</f>
        <v>3.28</v>
      </c>
    </row>
    <row r="22" spans="1:14" x14ac:dyDescent="0.25">
      <c r="A22" s="1">
        <v>43851</v>
      </c>
      <c r="B22">
        <v>3.96</v>
      </c>
      <c r="C22">
        <v>1.706</v>
      </c>
      <c r="D22">
        <v>0</v>
      </c>
      <c r="E22">
        <v>4.2169999999999996</v>
      </c>
      <c r="F22">
        <v>2.9820000000000002</v>
      </c>
      <c r="G22">
        <f t="shared" si="0"/>
        <v>2.254</v>
      </c>
      <c r="H22" s="3">
        <f t="shared" si="1"/>
        <v>0.56919191919191925</v>
      </c>
      <c r="I22">
        <f>MAX(0,C22-E22-Rekenwaarden!$B$1)</f>
        <v>0</v>
      </c>
      <c r="J22">
        <f>MAX(0,D22-F22-Rekenwaarden!$B$1)</f>
        <v>0</v>
      </c>
      <c r="K22">
        <f t="shared" si="2"/>
        <v>3.96</v>
      </c>
      <c r="L22" s="3">
        <f t="shared" si="3"/>
        <v>1</v>
      </c>
      <c r="M22">
        <f>MAX(0,_xlfn.IFS(K22&lt;Rekenwaarden!$B$1,E22-K22,K22&gt;=Rekenwaarden!$B$1,E22-K22))</f>
        <v>0.25699999999999967</v>
      </c>
      <c r="N22">
        <f>MAX(0,_xlfn.IFS(K22&lt;Rekenwaarden!$B$1,F22,K22&gt;=Rekenwaarden!$B$1,(K22-G22-E22-F22)*-1))</f>
        <v>2.9820000000000002</v>
      </c>
    </row>
    <row r="23" spans="1:14" x14ac:dyDescent="0.25">
      <c r="A23" s="1">
        <v>43852</v>
      </c>
      <c r="B23">
        <v>2.06</v>
      </c>
      <c r="C23">
        <v>0.69599999999999995</v>
      </c>
      <c r="D23">
        <v>0</v>
      </c>
      <c r="E23">
        <v>6.774</v>
      </c>
      <c r="F23">
        <v>3.2989999999999999</v>
      </c>
      <c r="G23">
        <f t="shared" si="0"/>
        <v>1.3640000000000001</v>
      </c>
      <c r="H23" s="3">
        <f t="shared" si="1"/>
        <v>0.6621359223300971</v>
      </c>
      <c r="I23">
        <f>MAX(0,C23-E23-Rekenwaarden!$B$1)</f>
        <v>0</v>
      </c>
      <c r="J23">
        <f>MAX(0,D23-F23-Rekenwaarden!$B$1)</f>
        <v>0</v>
      </c>
      <c r="K23">
        <f t="shared" si="2"/>
        <v>2.06</v>
      </c>
      <c r="L23" s="3">
        <f t="shared" si="3"/>
        <v>1</v>
      </c>
      <c r="M23">
        <f>MAX(0,_xlfn.IFS(K23&lt;Rekenwaarden!$B$1,E23-K23,K23&gt;=Rekenwaarden!$B$1,E23-K23))</f>
        <v>4.7140000000000004</v>
      </c>
      <c r="N23">
        <f>MAX(0,_xlfn.IFS(K23&lt;Rekenwaarden!$B$1,F23,K23&gt;=Rekenwaarden!$B$1,(K23-G23-E23-F23)*-1))</f>
        <v>3.2989999999999999</v>
      </c>
    </row>
    <row r="24" spans="1:14" x14ac:dyDescent="0.25">
      <c r="A24" s="1">
        <v>43853</v>
      </c>
      <c r="B24">
        <v>7.01</v>
      </c>
      <c r="C24">
        <v>5.2789999999999999</v>
      </c>
      <c r="D24">
        <v>0</v>
      </c>
      <c r="E24">
        <v>6.7549999999999999</v>
      </c>
      <c r="F24">
        <v>3.0569999999999999</v>
      </c>
      <c r="G24">
        <f t="shared" si="0"/>
        <v>1.7309999999999999</v>
      </c>
      <c r="H24" s="3">
        <f t="shared" si="1"/>
        <v>0.24693295292439371</v>
      </c>
      <c r="I24">
        <f>MAX(0,C24-E24-Rekenwaarden!$B$1)</f>
        <v>0</v>
      </c>
      <c r="J24">
        <f>MAX(0,D24-F24-Rekenwaarden!$B$1)</f>
        <v>0</v>
      </c>
      <c r="K24">
        <f t="shared" si="2"/>
        <v>7.01</v>
      </c>
      <c r="L24" s="3">
        <f t="shared" si="3"/>
        <v>1</v>
      </c>
      <c r="M24">
        <f>MAX(0,_xlfn.IFS(K24&lt;Rekenwaarden!$B$1,E24-K24,K24&gt;=Rekenwaarden!$B$1,E24-K24))</f>
        <v>0</v>
      </c>
      <c r="N24">
        <f>MAX(0,_xlfn.IFS(K24&lt;Rekenwaarden!$B$1,F24,K24&gt;=Rekenwaarden!$B$1,(K24-G24-E24-F24)*-1))</f>
        <v>3.0569999999999999</v>
      </c>
    </row>
    <row r="25" spans="1:14" x14ac:dyDescent="0.25">
      <c r="A25" s="1">
        <v>43854</v>
      </c>
      <c r="B25">
        <v>0.31</v>
      </c>
      <c r="C25">
        <v>0</v>
      </c>
      <c r="D25">
        <v>0</v>
      </c>
      <c r="E25">
        <v>5.28</v>
      </c>
      <c r="F25">
        <v>2.9609999999999999</v>
      </c>
      <c r="G25">
        <f t="shared" si="0"/>
        <v>0.31</v>
      </c>
      <c r="H25" s="3">
        <f t="shared" si="1"/>
        <v>1</v>
      </c>
      <c r="I25">
        <f>MAX(0,C25-E25-Rekenwaarden!$B$1)</f>
        <v>0</v>
      </c>
      <c r="J25">
        <f>MAX(0,D25-F25-Rekenwaarden!$B$1)</f>
        <v>0</v>
      </c>
      <c r="K25">
        <f t="shared" si="2"/>
        <v>0.31</v>
      </c>
      <c r="L25" s="3">
        <f t="shared" si="3"/>
        <v>1</v>
      </c>
      <c r="M25">
        <f>MAX(0,_xlfn.IFS(K25&lt;Rekenwaarden!$B$1,E25-K25,K25&gt;=Rekenwaarden!$B$1,E25-K25))</f>
        <v>4.9700000000000006</v>
      </c>
      <c r="N25">
        <f>MAX(0,_xlfn.IFS(K25&lt;Rekenwaarden!$B$1,F25,K25&gt;=Rekenwaarden!$B$1,(K25-G25-E25-F25)*-1))</f>
        <v>2.9609999999999999</v>
      </c>
    </row>
    <row r="26" spans="1:14" x14ac:dyDescent="0.25">
      <c r="A26" s="1">
        <v>43855</v>
      </c>
      <c r="B26">
        <v>1.1100000000000001</v>
      </c>
      <c r="C26">
        <v>0</v>
      </c>
      <c r="D26">
        <v>1E-3</v>
      </c>
      <c r="E26">
        <v>0</v>
      </c>
      <c r="F26">
        <v>12.836</v>
      </c>
      <c r="G26">
        <f t="shared" si="0"/>
        <v>1.1090000000000002</v>
      </c>
      <c r="H26" s="3">
        <f t="shared" si="1"/>
        <v>0.99909909909909922</v>
      </c>
      <c r="I26">
        <f>MAX(0,C26-E26-Rekenwaarden!$B$1)</f>
        <v>0</v>
      </c>
      <c r="J26">
        <f>MAX(0,D26-F26-Rekenwaarden!$B$1)</f>
        <v>0</v>
      </c>
      <c r="K26">
        <f t="shared" si="2"/>
        <v>1.1100000000000001</v>
      </c>
      <c r="L26" s="3">
        <f t="shared" si="3"/>
        <v>1</v>
      </c>
      <c r="M26">
        <f>MAX(0,_xlfn.IFS(K26&lt;Rekenwaarden!$B$1,E26-K26,K26&gt;=Rekenwaarden!$B$1,E26-K26))</f>
        <v>0</v>
      </c>
      <c r="N26">
        <f>MAX(0,_xlfn.IFS(K26&lt;Rekenwaarden!$B$1,F26,K26&gt;=Rekenwaarden!$B$1,(K26-G26-E26-F26)*-1))</f>
        <v>12.836</v>
      </c>
    </row>
    <row r="27" spans="1:14" x14ac:dyDescent="0.25">
      <c r="A27" s="1">
        <v>43856</v>
      </c>
      <c r="B27">
        <v>14.77</v>
      </c>
      <c r="C27">
        <v>0</v>
      </c>
      <c r="D27">
        <v>10.635999999999999</v>
      </c>
      <c r="E27">
        <v>0</v>
      </c>
      <c r="F27">
        <v>14.625999999999999</v>
      </c>
      <c r="G27">
        <f t="shared" si="0"/>
        <v>4.1340000000000003</v>
      </c>
      <c r="H27" s="3">
        <f t="shared" si="1"/>
        <v>0.27989167230873396</v>
      </c>
      <c r="I27">
        <f>MAX(0,C27-E27-Rekenwaarden!$B$1)</f>
        <v>0</v>
      </c>
      <c r="J27">
        <f>MAX(0,D27-F27-Rekenwaarden!$B$1)</f>
        <v>0</v>
      </c>
      <c r="K27">
        <f t="shared" si="2"/>
        <v>14.77</v>
      </c>
      <c r="L27" s="3">
        <f t="shared" si="3"/>
        <v>1</v>
      </c>
      <c r="M27">
        <f>MAX(0,_xlfn.IFS(K27&lt;Rekenwaarden!$B$1,E27-K27,K27&gt;=Rekenwaarden!$B$1,E27-K27))</f>
        <v>0</v>
      </c>
      <c r="N27">
        <f>MAX(0,_xlfn.IFS(K27&lt;Rekenwaarden!$B$1,F27,K27&gt;=Rekenwaarden!$B$1,(K27-G27-E27-F27)*-1))</f>
        <v>3.99</v>
      </c>
    </row>
    <row r="28" spans="1:14" x14ac:dyDescent="0.25">
      <c r="A28" s="1">
        <v>43857</v>
      </c>
      <c r="B28">
        <v>2.61</v>
      </c>
      <c r="C28">
        <v>0.67200000000000004</v>
      </c>
      <c r="D28">
        <v>0</v>
      </c>
      <c r="E28">
        <v>8.3140000000000001</v>
      </c>
      <c r="F28">
        <v>3.7389999999999999</v>
      </c>
      <c r="G28">
        <f t="shared" si="0"/>
        <v>1.9379999999999997</v>
      </c>
      <c r="H28" s="3">
        <f t="shared" si="1"/>
        <v>0.7425287356321838</v>
      </c>
      <c r="I28">
        <f>MAX(0,C28-E28-Rekenwaarden!$B$1)</f>
        <v>0</v>
      </c>
      <c r="J28">
        <f>MAX(0,D28-F28-Rekenwaarden!$B$1)</f>
        <v>0</v>
      </c>
      <c r="K28">
        <f t="shared" si="2"/>
        <v>2.61</v>
      </c>
      <c r="L28" s="3">
        <f t="shared" si="3"/>
        <v>1</v>
      </c>
      <c r="M28">
        <f>MAX(0,_xlfn.IFS(K28&lt;Rekenwaarden!$B$1,E28-K28,K28&gt;=Rekenwaarden!$B$1,E28-K28))</f>
        <v>5.7040000000000006</v>
      </c>
      <c r="N28">
        <f>MAX(0,_xlfn.IFS(K28&lt;Rekenwaarden!$B$1,F28,K28&gt;=Rekenwaarden!$B$1,(K28-G28-E28-F28)*-1))</f>
        <v>3.7389999999999999</v>
      </c>
    </row>
    <row r="29" spans="1:14" x14ac:dyDescent="0.25">
      <c r="A29" s="1">
        <v>43858</v>
      </c>
      <c r="B29">
        <v>10.64</v>
      </c>
      <c r="C29">
        <v>8.1319999999999997</v>
      </c>
      <c r="D29">
        <v>0</v>
      </c>
      <c r="E29">
        <v>6.742</v>
      </c>
      <c r="F29">
        <v>5.3869999999999996</v>
      </c>
      <c r="G29">
        <f t="shared" si="0"/>
        <v>2.5080000000000009</v>
      </c>
      <c r="H29" s="3">
        <f t="shared" si="1"/>
        <v>0.23571428571428579</v>
      </c>
      <c r="I29">
        <f>MAX(0,C29-E29-Rekenwaarden!$B$1)</f>
        <v>0</v>
      </c>
      <c r="J29">
        <f>MAX(0,D29-F29-Rekenwaarden!$B$1)</f>
        <v>0</v>
      </c>
      <c r="K29">
        <f t="shared" si="2"/>
        <v>10.64</v>
      </c>
      <c r="L29" s="3">
        <f t="shared" si="3"/>
        <v>1</v>
      </c>
      <c r="M29">
        <f>MAX(0,_xlfn.IFS(K29&lt;Rekenwaarden!$B$1,E29-K29,K29&gt;=Rekenwaarden!$B$1,E29-K29))</f>
        <v>0</v>
      </c>
      <c r="N29">
        <f>MAX(0,_xlfn.IFS(K29&lt;Rekenwaarden!$B$1,F29,K29&gt;=Rekenwaarden!$B$1,(K29-G29-E29-F29)*-1))</f>
        <v>3.9969999999999999</v>
      </c>
    </row>
    <row r="30" spans="1:14" x14ac:dyDescent="0.25">
      <c r="A30" s="1">
        <v>43859</v>
      </c>
      <c r="B30">
        <v>17.04</v>
      </c>
      <c r="C30">
        <v>15.077</v>
      </c>
      <c r="D30">
        <v>0</v>
      </c>
      <c r="E30">
        <v>5.8609999999999998</v>
      </c>
      <c r="F30">
        <v>3.1309999999999998</v>
      </c>
      <c r="G30">
        <f t="shared" si="0"/>
        <v>1.9629999999999992</v>
      </c>
      <c r="H30" s="3">
        <f t="shared" si="1"/>
        <v>0.11519953051643188</v>
      </c>
      <c r="I30">
        <f>MAX(0,C30-E30-Rekenwaarden!$B$1)</f>
        <v>0.41600000000000037</v>
      </c>
      <c r="J30">
        <f>MAX(0,D30-F30-Rekenwaarden!$B$1)</f>
        <v>0</v>
      </c>
      <c r="K30">
        <f t="shared" si="2"/>
        <v>16.623999999999999</v>
      </c>
      <c r="L30" s="3">
        <f t="shared" si="3"/>
        <v>0.97558685446009386</v>
      </c>
      <c r="M30">
        <f>MAX(0,_xlfn.IFS(K30&lt;Rekenwaarden!$B$1,E30-K30,K30&gt;=Rekenwaarden!$B$1,E30-K30))</f>
        <v>0</v>
      </c>
      <c r="N30">
        <f>MAX(0,_xlfn.IFS(K30&lt;Rekenwaarden!$B$1,F30,K30&gt;=Rekenwaarden!$B$1,(K30-G30-E30-F30)*-1))</f>
        <v>0</v>
      </c>
    </row>
    <row r="31" spans="1:14" x14ac:dyDescent="0.25">
      <c r="A31" s="1">
        <v>43860</v>
      </c>
      <c r="B31">
        <v>4.6900000000000004</v>
      </c>
      <c r="C31">
        <v>2.4729999999999999</v>
      </c>
      <c r="D31">
        <v>0</v>
      </c>
      <c r="E31">
        <v>6.8550000000000004</v>
      </c>
      <c r="F31">
        <v>3.5510000000000002</v>
      </c>
      <c r="G31">
        <f t="shared" si="0"/>
        <v>2.2170000000000005</v>
      </c>
      <c r="H31" s="3">
        <f t="shared" si="1"/>
        <v>0.47270788912579964</v>
      </c>
      <c r="I31">
        <f>MAX(0,C31-E31-Rekenwaarden!$B$1)</f>
        <v>0</v>
      </c>
      <c r="J31">
        <f>MAX(0,D31-F31-Rekenwaarden!$B$1)</f>
        <v>0</v>
      </c>
      <c r="K31">
        <f t="shared" si="2"/>
        <v>4.6900000000000004</v>
      </c>
      <c r="L31" s="3">
        <f t="shared" si="3"/>
        <v>1</v>
      </c>
      <c r="M31">
        <f>MAX(0,_xlfn.IFS(K31&lt;Rekenwaarden!$B$1,E31-K31,K31&gt;=Rekenwaarden!$B$1,E31-K31))</f>
        <v>2.165</v>
      </c>
      <c r="N31">
        <f>MAX(0,_xlfn.IFS(K31&lt;Rekenwaarden!$B$1,F31,K31&gt;=Rekenwaarden!$B$1,(K31-G31-E31-F31)*-1))</f>
        <v>3.5510000000000002</v>
      </c>
    </row>
    <row r="32" spans="1:14" x14ac:dyDescent="0.25">
      <c r="A32" s="1">
        <v>43861</v>
      </c>
      <c r="B32">
        <v>1.78</v>
      </c>
      <c r="C32">
        <v>0.79</v>
      </c>
      <c r="D32">
        <v>0</v>
      </c>
      <c r="E32">
        <v>5.0289999999999999</v>
      </c>
      <c r="F32">
        <v>3.3290000000000002</v>
      </c>
      <c r="G32">
        <f t="shared" si="0"/>
        <v>0.99</v>
      </c>
      <c r="H32" s="3">
        <f t="shared" si="1"/>
        <v>0.5561797752808989</v>
      </c>
      <c r="I32">
        <f>MAX(0,C32-E32-Rekenwaarden!$B$1)</f>
        <v>0</v>
      </c>
      <c r="J32">
        <f>MAX(0,D32-F32-Rekenwaarden!$B$1)</f>
        <v>0</v>
      </c>
      <c r="K32">
        <f t="shared" si="2"/>
        <v>1.78</v>
      </c>
      <c r="L32" s="3">
        <f t="shared" si="3"/>
        <v>1</v>
      </c>
      <c r="M32">
        <f>MAX(0,_xlfn.IFS(K32&lt;Rekenwaarden!$B$1,E32-K32,K32&gt;=Rekenwaarden!$B$1,E32-K32))</f>
        <v>3.2489999999999997</v>
      </c>
      <c r="N32">
        <f>MAX(0,_xlfn.IFS(K32&lt;Rekenwaarden!$B$1,F32,K32&gt;=Rekenwaarden!$B$1,(K32-G32-E32-F32)*-1))</f>
        <v>3.3290000000000002</v>
      </c>
    </row>
    <row r="33" spans="1:14" x14ac:dyDescent="0.25">
      <c r="A33" s="1">
        <v>43862</v>
      </c>
      <c r="B33">
        <v>4.3600000000000003</v>
      </c>
      <c r="C33">
        <v>0</v>
      </c>
      <c r="D33">
        <v>1.6080000000000001</v>
      </c>
      <c r="E33">
        <v>0</v>
      </c>
      <c r="F33">
        <v>9.9450000000000003</v>
      </c>
      <c r="G33">
        <f t="shared" si="0"/>
        <v>2.7520000000000002</v>
      </c>
      <c r="H33" s="3">
        <f t="shared" si="1"/>
        <v>0.63119266055045875</v>
      </c>
      <c r="I33">
        <f>MAX(0,C33-E33-Rekenwaarden!$B$1)</f>
        <v>0</v>
      </c>
      <c r="J33">
        <f>MAX(0,D33-F33-Rekenwaarden!$B$1)</f>
        <v>0</v>
      </c>
      <c r="K33">
        <f t="shared" si="2"/>
        <v>4.3600000000000003</v>
      </c>
      <c r="L33" s="3">
        <f t="shared" si="3"/>
        <v>1</v>
      </c>
      <c r="M33">
        <f>MAX(0,_xlfn.IFS(K33&lt;Rekenwaarden!$B$1,E33-K33,K33&gt;=Rekenwaarden!$B$1,E33-K33))</f>
        <v>0</v>
      </c>
      <c r="N33">
        <f>MAX(0,_xlfn.IFS(K33&lt;Rekenwaarden!$B$1,F33,K33&gt;=Rekenwaarden!$B$1,(K33-G33-E33-F33)*-1))</f>
        <v>9.9450000000000003</v>
      </c>
    </row>
    <row r="34" spans="1:14" x14ac:dyDescent="0.25">
      <c r="A34" s="1">
        <v>43863</v>
      </c>
      <c r="B34">
        <v>2.93</v>
      </c>
      <c r="C34">
        <v>0</v>
      </c>
      <c r="D34">
        <v>0.5</v>
      </c>
      <c r="E34">
        <v>0</v>
      </c>
      <c r="F34">
        <v>19.282</v>
      </c>
      <c r="G34">
        <f t="shared" si="0"/>
        <v>2.4300000000000002</v>
      </c>
      <c r="H34" s="3">
        <f t="shared" si="1"/>
        <v>0.82935153583617749</v>
      </c>
      <c r="I34">
        <f>MAX(0,C34-E34-Rekenwaarden!$B$1)</f>
        <v>0</v>
      </c>
      <c r="J34">
        <f>MAX(0,D34-F34-Rekenwaarden!$B$1)</f>
        <v>0</v>
      </c>
      <c r="K34">
        <f t="shared" si="2"/>
        <v>2.93</v>
      </c>
      <c r="L34" s="3">
        <f t="shared" si="3"/>
        <v>1</v>
      </c>
      <c r="M34">
        <f>MAX(0,_xlfn.IFS(K34&lt;Rekenwaarden!$B$1,E34-K34,K34&gt;=Rekenwaarden!$B$1,E34-K34))</f>
        <v>0</v>
      </c>
      <c r="N34">
        <f>MAX(0,_xlfn.IFS(K34&lt;Rekenwaarden!$B$1,F34,K34&gt;=Rekenwaarden!$B$1,(K34-G34-E34-F34)*-1))</f>
        <v>19.282</v>
      </c>
    </row>
    <row r="35" spans="1:14" x14ac:dyDescent="0.25">
      <c r="A35" s="1">
        <v>43864</v>
      </c>
      <c r="B35">
        <v>4.13</v>
      </c>
      <c r="C35">
        <v>2.137</v>
      </c>
      <c r="D35">
        <v>0</v>
      </c>
      <c r="E35">
        <v>3.4020000000000001</v>
      </c>
      <c r="F35">
        <v>3.3580000000000001</v>
      </c>
      <c r="G35">
        <f t="shared" si="0"/>
        <v>1.9929999999999999</v>
      </c>
      <c r="H35" s="3">
        <f t="shared" si="1"/>
        <v>0.48256658595641644</v>
      </c>
      <c r="I35">
        <f>MAX(0,C35-E35-Rekenwaarden!$B$1)</f>
        <v>0</v>
      </c>
      <c r="J35">
        <f>MAX(0,D35-F35-Rekenwaarden!$B$1)</f>
        <v>0</v>
      </c>
      <c r="K35">
        <f t="shared" si="2"/>
        <v>4.13</v>
      </c>
      <c r="L35" s="3">
        <f t="shared" si="3"/>
        <v>1</v>
      </c>
      <c r="M35">
        <f>MAX(0,_xlfn.IFS(K35&lt;Rekenwaarden!$B$1,E35-K35,K35&gt;=Rekenwaarden!$B$1,E35-K35))</f>
        <v>0</v>
      </c>
      <c r="N35">
        <f>MAX(0,_xlfn.IFS(K35&lt;Rekenwaarden!$B$1,F35,K35&gt;=Rekenwaarden!$B$1,(K35-G35-E35-F35)*-1))</f>
        <v>3.3580000000000001</v>
      </c>
    </row>
    <row r="36" spans="1:14" x14ac:dyDescent="0.25">
      <c r="A36" s="1">
        <v>43865</v>
      </c>
      <c r="B36">
        <v>2.96</v>
      </c>
      <c r="C36">
        <v>0.97599999999999998</v>
      </c>
      <c r="D36">
        <v>0</v>
      </c>
      <c r="E36">
        <v>6.36</v>
      </c>
      <c r="F36">
        <v>3.38</v>
      </c>
      <c r="G36">
        <f t="shared" si="0"/>
        <v>1.984</v>
      </c>
      <c r="H36" s="3">
        <f t="shared" si="1"/>
        <v>0.67027027027027031</v>
      </c>
      <c r="I36">
        <f>MAX(0,C36-E36-Rekenwaarden!$B$1)</f>
        <v>0</v>
      </c>
      <c r="J36">
        <f>MAX(0,D36-F36-Rekenwaarden!$B$1)</f>
        <v>0</v>
      </c>
      <c r="K36">
        <f t="shared" si="2"/>
        <v>2.96</v>
      </c>
      <c r="L36" s="3">
        <f t="shared" si="3"/>
        <v>1</v>
      </c>
      <c r="M36">
        <f>MAX(0,_xlfn.IFS(K36&lt;Rekenwaarden!$B$1,E36-K36,K36&gt;=Rekenwaarden!$B$1,E36-K36))</f>
        <v>3.4000000000000004</v>
      </c>
      <c r="N36">
        <f>MAX(0,_xlfn.IFS(K36&lt;Rekenwaarden!$B$1,F36,K36&gt;=Rekenwaarden!$B$1,(K36-G36-E36-F36)*-1))</f>
        <v>3.38</v>
      </c>
    </row>
    <row r="37" spans="1:14" x14ac:dyDescent="0.25">
      <c r="A37" s="1">
        <v>43866</v>
      </c>
      <c r="B37">
        <v>5.31</v>
      </c>
      <c r="C37">
        <v>3.7770000000000001</v>
      </c>
      <c r="D37">
        <v>0</v>
      </c>
      <c r="E37">
        <v>6</v>
      </c>
      <c r="F37">
        <v>3.9420000000000002</v>
      </c>
      <c r="G37">
        <f t="shared" si="0"/>
        <v>1.5329999999999995</v>
      </c>
      <c r="H37" s="3">
        <f t="shared" si="1"/>
        <v>0.28870056497175134</v>
      </c>
      <c r="I37">
        <f>MAX(0,C37-E37-Rekenwaarden!$B$1)</f>
        <v>0</v>
      </c>
      <c r="J37">
        <f>MAX(0,D37-F37-Rekenwaarden!$B$1)</f>
        <v>0</v>
      </c>
      <c r="K37">
        <f t="shared" si="2"/>
        <v>5.31</v>
      </c>
      <c r="L37" s="3">
        <f t="shared" si="3"/>
        <v>1</v>
      </c>
      <c r="M37">
        <f>MAX(0,_xlfn.IFS(K37&lt;Rekenwaarden!$B$1,E37-K37,K37&gt;=Rekenwaarden!$B$1,E37-K37))</f>
        <v>0.69000000000000039</v>
      </c>
      <c r="N37">
        <f>MAX(0,_xlfn.IFS(K37&lt;Rekenwaarden!$B$1,F37,K37&gt;=Rekenwaarden!$B$1,(K37-G37-E37-F37)*-1))</f>
        <v>3.9420000000000002</v>
      </c>
    </row>
    <row r="38" spans="1:14" x14ac:dyDescent="0.25">
      <c r="A38" s="1">
        <v>43867</v>
      </c>
      <c r="B38">
        <v>23.53</v>
      </c>
      <c r="C38">
        <v>20.736000000000001</v>
      </c>
      <c r="D38">
        <v>0</v>
      </c>
      <c r="E38">
        <v>4.3040000000000003</v>
      </c>
      <c r="F38">
        <v>3.157</v>
      </c>
      <c r="G38">
        <f t="shared" si="0"/>
        <v>2.7940000000000005</v>
      </c>
      <c r="H38" s="3">
        <f t="shared" si="1"/>
        <v>0.11874203144921379</v>
      </c>
      <c r="I38">
        <f>MAX(0,C38-E38-Rekenwaarden!$B$1)</f>
        <v>7.6320000000000014</v>
      </c>
      <c r="J38">
        <f>MAX(0,D38-F38-Rekenwaarden!$B$1)</f>
        <v>0</v>
      </c>
      <c r="K38">
        <f t="shared" si="2"/>
        <v>15.898</v>
      </c>
      <c r="L38" s="3">
        <f t="shared" si="3"/>
        <v>0.67564810879727999</v>
      </c>
      <c r="M38">
        <f>MAX(0,_xlfn.IFS(K38&lt;Rekenwaarden!$B$1,E38-K38,K38&gt;=Rekenwaarden!$B$1,E38-K38))</f>
        <v>0</v>
      </c>
      <c r="N38">
        <f>MAX(0,_xlfn.IFS(K38&lt;Rekenwaarden!$B$1,F38,K38&gt;=Rekenwaarden!$B$1,(K38-G38-E38-F38)*-1))</f>
        <v>0</v>
      </c>
    </row>
    <row r="39" spans="1:14" x14ac:dyDescent="0.25">
      <c r="A39" s="1">
        <v>43868</v>
      </c>
      <c r="B39">
        <v>28.5</v>
      </c>
      <c r="C39">
        <v>25.257000000000001</v>
      </c>
      <c r="D39">
        <v>0</v>
      </c>
      <c r="E39">
        <v>3.3660000000000001</v>
      </c>
      <c r="F39">
        <v>2.8260000000000001</v>
      </c>
      <c r="G39">
        <f t="shared" si="0"/>
        <v>3.2429999999999986</v>
      </c>
      <c r="H39" s="3">
        <f t="shared" si="1"/>
        <v>0.11378947368421048</v>
      </c>
      <c r="I39">
        <f>MAX(0,C39-E39-Rekenwaarden!$B$1)</f>
        <v>13.091000000000001</v>
      </c>
      <c r="J39">
        <f>MAX(0,D39-F39-Rekenwaarden!$B$1)</f>
        <v>0</v>
      </c>
      <c r="K39">
        <f t="shared" si="2"/>
        <v>15.408999999999999</v>
      </c>
      <c r="L39" s="3">
        <f t="shared" si="3"/>
        <v>0.54066666666666663</v>
      </c>
      <c r="M39">
        <f>MAX(0,_xlfn.IFS(K39&lt;Rekenwaarden!$B$1,E39-K39,K39&gt;=Rekenwaarden!$B$1,E39-K39))</f>
        <v>0</v>
      </c>
      <c r="N39">
        <f>MAX(0,_xlfn.IFS(K39&lt;Rekenwaarden!$B$1,F39,K39&gt;=Rekenwaarden!$B$1,(K39-G39-E39-F39)*-1))</f>
        <v>0</v>
      </c>
    </row>
    <row r="40" spans="1:14" x14ac:dyDescent="0.25">
      <c r="A40" s="1">
        <v>43869</v>
      </c>
      <c r="B40">
        <v>2.6</v>
      </c>
      <c r="C40">
        <v>0</v>
      </c>
      <c r="D40">
        <v>1.3160000000000001</v>
      </c>
      <c r="E40">
        <v>0</v>
      </c>
      <c r="F40">
        <v>8.734</v>
      </c>
      <c r="G40">
        <f t="shared" si="0"/>
        <v>1.284</v>
      </c>
      <c r="H40" s="3">
        <f t="shared" si="1"/>
        <v>0.49384615384615382</v>
      </c>
      <c r="I40">
        <f>MAX(0,C40-E40-Rekenwaarden!$B$1)</f>
        <v>0</v>
      </c>
      <c r="J40">
        <f>MAX(0,D40-F40-Rekenwaarden!$B$1)</f>
        <v>0</v>
      </c>
      <c r="K40">
        <f t="shared" si="2"/>
        <v>2.6</v>
      </c>
      <c r="L40" s="3">
        <f t="shared" si="3"/>
        <v>1</v>
      </c>
      <c r="M40">
        <f>MAX(0,_xlfn.IFS(K40&lt;Rekenwaarden!$B$1,E40-K40,K40&gt;=Rekenwaarden!$B$1,E40-K40))</f>
        <v>0</v>
      </c>
      <c r="N40">
        <f>MAX(0,_xlfn.IFS(K40&lt;Rekenwaarden!$B$1,F40,K40&gt;=Rekenwaarden!$B$1,(K40-G40-E40-F40)*-1))</f>
        <v>8.734</v>
      </c>
    </row>
    <row r="41" spans="1:14" x14ac:dyDescent="0.25">
      <c r="A41" s="1">
        <v>43870</v>
      </c>
      <c r="B41">
        <v>1.92</v>
      </c>
      <c r="C41">
        <v>0</v>
      </c>
      <c r="D41">
        <v>0.32800000000000001</v>
      </c>
      <c r="E41">
        <v>0</v>
      </c>
      <c r="F41">
        <v>12.409000000000001</v>
      </c>
      <c r="G41">
        <f t="shared" si="0"/>
        <v>1.5919999999999999</v>
      </c>
      <c r="H41" s="3">
        <f t="shared" si="1"/>
        <v>0.82916666666666661</v>
      </c>
      <c r="I41">
        <f>MAX(0,C41-E41-Rekenwaarden!$B$1)</f>
        <v>0</v>
      </c>
      <c r="J41">
        <f>MAX(0,D41-F41-Rekenwaarden!$B$1)</f>
        <v>0</v>
      </c>
      <c r="K41">
        <f t="shared" si="2"/>
        <v>1.92</v>
      </c>
      <c r="L41" s="3">
        <f t="shared" si="3"/>
        <v>1</v>
      </c>
      <c r="M41">
        <f>MAX(0,_xlfn.IFS(K41&lt;Rekenwaarden!$B$1,E41-K41,K41&gt;=Rekenwaarden!$B$1,E41-K41))</f>
        <v>0</v>
      </c>
      <c r="N41">
        <f>MAX(0,_xlfn.IFS(K41&lt;Rekenwaarden!$B$1,F41,K41&gt;=Rekenwaarden!$B$1,(K41-G41-E41-F41)*-1))</f>
        <v>12.409000000000001</v>
      </c>
    </row>
    <row r="42" spans="1:14" x14ac:dyDescent="0.25">
      <c r="A42" s="1">
        <v>43871</v>
      </c>
      <c r="B42">
        <v>12.85</v>
      </c>
      <c r="C42">
        <v>10.86</v>
      </c>
      <c r="D42">
        <v>0</v>
      </c>
      <c r="E42">
        <v>6.2220000000000004</v>
      </c>
      <c r="F42">
        <v>4.383</v>
      </c>
      <c r="G42">
        <f t="shared" si="0"/>
        <v>1.9900000000000002</v>
      </c>
      <c r="H42" s="3">
        <f t="shared" si="1"/>
        <v>0.15486381322957202</v>
      </c>
      <c r="I42">
        <f>MAX(0,C42-E42-Rekenwaarden!$B$1)</f>
        <v>0</v>
      </c>
      <c r="J42">
        <f>MAX(0,D42-F42-Rekenwaarden!$B$1)</f>
        <v>0</v>
      </c>
      <c r="K42">
        <f t="shared" si="2"/>
        <v>12.85</v>
      </c>
      <c r="L42" s="3">
        <f t="shared" si="3"/>
        <v>1</v>
      </c>
      <c r="M42">
        <f>MAX(0,_xlfn.IFS(K42&lt;Rekenwaarden!$B$1,E42-K42,K42&gt;=Rekenwaarden!$B$1,E42-K42))</f>
        <v>0</v>
      </c>
      <c r="N42">
        <f>MAX(0,_xlfn.IFS(K42&lt;Rekenwaarden!$B$1,F42,K42&gt;=Rekenwaarden!$B$1,(K42-G42-E42-F42)*-1))</f>
        <v>0</v>
      </c>
    </row>
    <row r="43" spans="1:14" x14ac:dyDescent="0.25">
      <c r="A43" s="1">
        <v>43872</v>
      </c>
      <c r="B43">
        <v>19.079999999999998</v>
      </c>
      <c r="C43">
        <v>16.646999999999998</v>
      </c>
      <c r="D43">
        <v>0</v>
      </c>
      <c r="E43">
        <v>3.202</v>
      </c>
      <c r="F43">
        <v>4.1029999999999998</v>
      </c>
      <c r="G43">
        <f t="shared" si="0"/>
        <v>2.4329999999999998</v>
      </c>
      <c r="H43" s="3">
        <f t="shared" si="1"/>
        <v>0.12751572327044025</v>
      </c>
      <c r="I43">
        <f>MAX(0,C43-E43-Rekenwaarden!$B$1)</f>
        <v>4.6449999999999978</v>
      </c>
      <c r="J43">
        <f>MAX(0,D43-F43-Rekenwaarden!$B$1)</f>
        <v>0</v>
      </c>
      <c r="K43">
        <f t="shared" si="2"/>
        <v>14.435</v>
      </c>
      <c r="L43" s="3">
        <f t="shared" si="3"/>
        <v>0.75655136268343826</v>
      </c>
      <c r="M43">
        <f>MAX(0,_xlfn.IFS(K43&lt;Rekenwaarden!$B$1,E43-K43,K43&gt;=Rekenwaarden!$B$1,E43-K43))</f>
        <v>0</v>
      </c>
      <c r="N43">
        <f>MAX(0,_xlfn.IFS(K43&lt;Rekenwaarden!$B$1,F43,K43&gt;=Rekenwaarden!$B$1,(K43-G43-E43-F43)*-1))</f>
        <v>0</v>
      </c>
    </row>
    <row r="44" spans="1:14" x14ac:dyDescent="0.25">
      <c r="A44" s="1">
        <v>43873</v>
      </c>
      <c r="B44">
        <v>21.36</v>
      </c>
      <c r="C44">
        <v>18.552</v>
      </c>
      <c r="D44">
        <v>0</v>
      </c>
      <c r="E44">
        <v>6.4420000000000002</v>
      </c>
      <c r="F44">
        <v>3.1179999999999999</v>
      </c>
      <c r="G44">
        <f t="shared" si="0"/>
        <v>2.8079999999999998</v>
      </c>
      <c r="H44" s="3">
        <f t="shared" si="1"/>
        <v>0.13146067415730336</v>
      </c>
      <c r="I44">
        <f>MAX(0,C44-E44-Rekenwaarden!$B$1)</f>
        <v>3.3099999999999987</v>
      </c>
      <c r="J44">
        <f>MAX(0,D44-F44-Rekenwaarden!$B$1)</f>
        <v>0</v>
      </c>
      <c r="K44">
        <f t="shared" si="2"/>
        <v>18.05</v>
      </c>
      <c r="L44" s="3">
        <f t="shared" si="3"/>
        <v>0.84503745318352064</v>
      </c>
      <c r="M44">
        <f>MAX(0,_xlfn.IFS(K44&lt;Rekenwaarden!$B$1,E44-K44,K44&gt;=Rekenwaarden!$B$1,E44-K44))</f>
        <v>0</v>
      </c>
      <c r="N44">
        <f>MAX(0,_xlfn.IFS(K44&lt;Rekenwaarden!$B$1,F44,K44&gt;=Rekenwaarden!$B$1,(K44-G44-E44-F44)*-1))</f>
        <v>0</v>
      </c>
    </row>
    <row r="45" spans="1:14" x14ac:dyDescent="0.25">
      <c r="A45" s="1">
        <v>43874</v>
      </c>
      <c r="B45">
        <v>8.06</v>
      </c>
      <c r="C45">
        <v>6.306</v>
      </c>
      <c r="D45">
        <v>0</v>
      </c>
      <c r="E45">
        <v>4.7270000000000003</v>
      </c>
      <c r="F45">
        <v>3.137</v>
      </c>
      <c r="G45">
        <f t="shared" si="0"/>
        <v>1.7540000000000004</v>
      </c>
      <c r="H45" s="3">
        <f t="shared" si="1"/>
        <v>0.21761786600496283</v>
      </c>
      <c r="I45">
        <f>MAX(0,C45-E45-Rekenwaarden!$B$1)</f>
        <v>0</v>
      </c>
      <c r="J45">
        <f>MAX(0,D45-F45-Rekenwaarden!$B$1)</f>
        <v>0</v>
      </c>
      <c r="K45">
        <f t="shared" si="2"/>
        <v>8.06</v>
      </c>
      <c r="L45" s="3">
        <f t="shared" si="3"/>
        <v>1</v>
      </c>
      <c r="M45">
        <f>MAX(0,_xlfn.IFS(K45&lt;Rekenwaarden!$B$1,E45-K45,K45&gt;=Rekenwaarden!$B$1,E45-K45))</f>
        <v>0</v>
      </c>
      <c r="N45">
        <f>MAX(0,_xlfn.IFS(K45&lt;Rekenwaarden!$B$1,F45,K45&gt;=Rekenwaarden!$B$1,(K45-G45-E45-F45)*-1))</f>
        <v>3.137</v>
      </c>
    </row>
    <row r="46" spans="1:14" x14ac:dyDescent="0.25">
      <c r="A46" s="1">
        <v>43875</v>
      </c>
      <c r="B46">
        <v>9.39</v>
      </c>
      <c r="C46">
        <v>6.351</v>
      </c>
      <c r="D46">
        <v>0</v>
      </c>
      <c r="E46">
        <v>5.0209999999999999</v>
      </c>
      <c r="F46">
        <v>3.1619999999999999</v>
      </c>
      <c r="G46">
        <f t="shared" si="0"/>
        <v>3.0390000000000006</v>
      </c>
      <c r="H46" s="3">
        <f t="shared" si="1"/>
        <v>0.32364217252396171</v>
      </c>
      <c r="I46">
        <f>MAX(0,C46-E46-Rekenwaarden!$B$1)</f>
        <v>0</v>
      </c>
      <c r="J46">
        <f>MAX(0,D46-F46-Rekenwaarden!$B$1)</f>
        <v>0</v>
      </c>
      <c r="K46">
        <f t="shared" si="2"/>
        <v>9.39</v>
      </c>
      <c r="L46" s="3">
        <f t="shared" si="3"/>
        <v>1</v>
      </c>
      <c r="M46">
        <f>MAX(0,_xlfn.IFS(K46&lt;Rekenwaarden!$B$1,E46-K46,K46&gt;=Rekenwaarden!$B$1,E46-K46))</f>
        <v>0</v>
      </c>
      <c r="N46">
        <f>MAX(0,_xlfn.IFS(K46&lt;Rekenwaarden!$B$1,F46,K46&gt;=Rekenwaarden!$B$1,(K46-G46-E46-F46)*-1))</f>
        <v>1.8319999999999999</v>
      </c>
    </row>
    <row r="47" spans="1:14" x14ac:dyDescent="0.25">
      <c r="A47" s="1">
        <v>43876</v>
      </c>
      <c r="B47">
        <v>6.44</v>
      </c>
      <c r="C47">
        <v>0</v>
      </c>
      <c r="D47">
        <v>2.6819999999999999</v>
      </c>
      <c r="E47">
        <v>0</v>
      </c>
      <c r="F47">
        <v>14.302</v>
      </c>
      <c r="G47">
        <f t="shared" si="0"/>
        <v>3.7580000000000005</v>
      </c>
      <c r="H47" s="3">
        <f t="shared" si="1"/>
        <v>0.58354037267080749</v>
      </c>
      <c r="I47">
        <f>MAX(0,C47-E47-Rekenwaarden!$B$1)</f>
        <v>0</v>
      </c>
      <c r="J47">
        <f>MAX(0,D47-F47-Rekenwaarden!$B$1)</f>
        <v>0</v>
      </c>
      <c r="K47">
        <f t="shared" si="2"/>
        <v>6.44</v>
      </c>
      <c r="L47" s="3">
        <f t="shared" si="3"/>
        <v>1</v>
      </c>
      <c r="M47">
        <f>MAX(0,_xlfn.IFS(K47&lt;Rekenwaarden!$B$1,E47-K47,K47&gt;=Rekenwaarden!$B$1,E47-K47))</f>
        <v>0</v>
      </c>
      <c r="N47">
        <f>MAX(0,_xlfn.IFS(K47&lt;Rekenwaarden!$B$1,F47,K47&gt;=Rekenwaarden!$B$1,(K47-G47-E47-F47)*-1))</f>
        <v>14.302</v>
      </c>
    </row>
    <row r="48" spans="1:14" x14ac:dyDescent="0.25">
      <c r="A48" s="1">
        <v>43877</v>
      </c>
      <c r="B48">
        <v>5.33</v>
      </c>
      <c r="C48">
        <v>0</v>
      </c>
      <c r="D48">
        <v>1.7809999999999999</v>
      </c>
      <c r="E48">
        <v>0</v>
      </c>
      <c r="F48">
        <v>15.68</v>
      </c>
      <c r="G48">
        <f t="shared" si="0"/>
        <v>3.5490000000000004</v>
      </c>
      <c r="H48" s="3">
        <f t="shared" si="1"/>
        <v>0.6658536585365854</v>
      </c>
      <c r="I48">
        <f>MAX(0,C48-E48-Rekenwaarden!$B$1)</f>
        <v>0</v>
      </c>
      <c r="J48">
        <f>MAX(0,D48-F48-Rekenwaarden!$B$1)</f>
        <v>0</v>
      </c>
      <c r="K48">
        <f t="shared" si="2"/>
        <v>5.33</v>
      </c>
      <c r="L48" s="3">
        <f t="shared" si="3"/>
        <v>1</v>
      </c>
      <c r="M48">
        <f>MAX(0,_xlfn.IFS(K48&lt;Rekenwaarden!$B$1,E48-K48,K48&gt;=Rekenwaarden!$B$1,E48-K48))</f>
        <v>0</v>
      </c>
      <c r="N48">
        <f>MAX(0,_xlfn.IFS(K48&lt;Rekenwaarden!$B$1,F48,K48&gt;=Rekenwaarden!$B$1,(K48-G48-E48-F48)*-1))</f>
        <v>15.68</v>
      </c>
    </row>
    <row r="49" spans="1:14" x14ac:dyDescent="0.25">
      <c r="A49" s="1">
        <v>43878</v>
      </c>
      <c r="B49">
        <v>15.02</v>
      </c>
      <c r="C49">
        <v>13.141999999999999</v>
      </c>
      <c r="D49">
        <v>0</v>
      </c>
      <c r="E49">
        <v>3.056</v>
      </c>
      <c r="F49">
        <v>2.6339999999999999</v>
      </c>
      <c r="G49">
        <f t="shared" si="0"/>
        <v>1.8780000000000001</v>
      </c>
      <c r="H49" s="3">
        <f t="shared" si="1"/>
        <v>0.12503328894806925</v>
      </c>
      <c r="I49">
        <f>MAX(0,C49-E49-Rekenwaarden!$B$1)</f>
        <v>1.2859999999999978</v>
      </c>
      <c r="J49">
        <f>MAX(0,D49-F49-Rekenwaarden!$B$1)</f>
        <v>0</v>
      </c>
      <c r="K49">
        <f t="shared" si="2"/>
        <v>13.734000000000002</v>
      </c>
      <c r="L49" s="3">
        <f t="shared" si="3"/>
        <v>0.91438082556591227</v>
      </c>
      <c r="M49">
        <f>MAX(0,_xlfn.IFS(K49&lt;Rekenwaarden!$B$1,E49-K49,K49&gt;=Rekenwaarden!$B$1,E49-K49))</f>
        <v>0</v>
      </c>
      <c r="N49">
        <f>MAX(0,_xlfn.IFS(K49&lt;Rekenwaarden!$B$1,F49,K49&gt;=Rekenwaarden!$B$1,(K49-G49-E49-F49)*-1))</f>
        <v>0</v>
      </c>
    </row>
    <row r="50" spans="1:14" x14ac:dyDescent="0.25">
      <c r="A50" s="1">
        <v>43879</v>
      </c>
      <c r="B50">
        <v>16.28</v>
      </c>
      <c r="C50">
        <v>12.747</v>
      </c>
      <c r="D50">
        <v>0</v>
      </c>
      <c r="E50">
        <v>4.29</v>
      </c>
      <c r="F50">
        <v>2.7050000000000001</v>
      </c>
      <c r="G50">
        <f t="shared" si="0"/>
        <v>3.5330000000000013</v>
      </c>
      <c r="H50" s="3">
        <f t="shared" si="1"/>
        <v>0.21701474201474208</v>
      </c>
      <c r="I50">
        <f>MAX(0,C50-E50-Rekenwaarden!$B$1)</f>
        <v>0</v>
      </c>
      <c r="J50">
        <f>MAX(0,D50-F50-Rekenwaarden!$B$1)</f>
        <v>0</v>
      </c>
      <c r="K50">
        <f t="shared" si="2"/>
        <v>16.28</v>
      </c>
      <c r="L50" s="3">
        <f t="shared" si="3"/>
        <v>1</v>
      </c>
      <c r="M50">
        <f>MAX(0,_xlfn.IFS(K50&lt;Rekenwaarden!$B$1,E50-K50,K50&gt;=Rekenwaarden!$B$1,E50-K50))</f>
        <v>0</v>
      </c>
      <c r="N50">
        <f>MAX(0,_xlfn.IFS(K50&lt;Rekenwaarden!$B$1,F50,K50&gt;=Rekenwaarden!$B$1,(K50-G50-E50-F50)*-1))</f>
        <v>0</v>
      </c>
    </row>
    <row r="51" spans="1:14" x14ac:dyDescent="0.25">
      <c r="A51" s="1">
        <v>43880</v>
      </c>
      <c r="B51">
        <v>17.37</v>
      </c>
      <c r="C51">
        <v>14.943</v>
      </c>
      <c r="D51">
        <v>0</v>
      </c>
      <c r="E51">
        <v>3.8340000000000001</v>
      </c>
      <c r="F51">
        <v>2.9889999999999999</v>
      </c>
      <c r="G51">
        <f t="shared" si="0"/>
        <v>2.4270000000000014</v>
      </c>
      <c r="H51" s="3">
        <f t="shared" si="1"/>
        <v>0.13972366148531959</v>
      </c>
      <c r="I51">
        <f>MAX(0,C51-E51-Rekenwaarden!$B$1)</f>
        <v>2.3089999999999993</v>
      </c>
      <c r="J51">
        <f>MAX(0,D51-F51-Rekenwaarden!$B$1)</f>
        <v>0</v>
      </c>
      <c r="K51">
        <f t="shared" si="2"/>
        <v>15.061000000000002</v>
      </c>
      <c r="L51" s="3">
        <f t="shared" si="3"/>
        <v>0.86706966033390909</v>
      </c>
      <c r="M51">
        <f>MAX(0,_xlfn.IFS(K51&lt;Rekenwaarden!$B$1,E51-K51,K51&gt;=Rekenwaarden!$B$1,E51-K51))</f>
        <v>0</v>
      </c>
      <c r="N51">
        <f>MAX(0,_xlfn.IFS(K51&lt;Rekenwaarden!$B$1,F51,K51&gt;=Rekenwaarden!$B$1,(K51-G51-E51-F51)*-1))</f>
        <v>0</v>
      </c>
    </row>
    <row r="52" spans="1:14" x14ac:dyDescent="0.25">
      <c r="A52" s="1">
        <v>43881</v>
      </c>
      <c r="B52">
        <v>3.75</v>
      </c>
      <c r="C52">
        <v>1.649</v>
      </c>
      <c r="D52">
        <v>0</v>
      </c>
      <c r="E52">
        <v>6.1479999999999997</v>
      </c>
      <c r="F52">
        <v>3.3180000000000001</v>
      </c>
      <c r="G52">
        <f t="shared" si="0"/>
        <v>2.101</v>
      </c>
      <c r="H52" s="3">
        <f t="shared" si="1"/>
        <v>0.56026666666666669</v>
      </c>
      <c r="I52">
        <f>MAX(0,C52-E52-Rekenwaarden!$B$1)</f>
        <v>0</v>
      </c>
      <c r="J52">
        <f>MAX(0,D52-F52-Rekenwaarden!$B$1)</f>
        <v>0</v>
      </c>
      <c r="K52">
        <f t="shared" si="2"/>
        <v>3.75</v>
      </c>
      <c r="L52" s="3">
        <f t="shared" si="3"/>
        <v>1</v>
      </c>
      <c r="M52">
        <f>MAX(0,_xlfn.IFS(K52&lt;Rekenwaarden!$B$1,E52-K52,K52&gt;=Rekenwaarden!$B$1,E52-K52))</f>
        <v>2.3979999999999997</v>
      </c>
      <c r="N52">
        <f>MAX(0,_xlfn.IFS(K52&lt;Rekenwaarden!$B$1,F52,K52&gt;=Rekenwaarden!$B$1,(K52-G52-E52-F52)*-1))</f>
        <v>3.3180000000000001</v>
      </c>
    </row>
    <row r="53" spans="1:14" x14ac:dyDescent="0.25">
      <c r="A53" s="1">
        <v>43882</v>
      </c>
      <c r="B53">
        <v>11.8</v>
      </c>
      <c r="C53">
        <v>8.7550000000000008</v>
      </c>
      <c r="D53">
        <v>0</v>
      </c>
      <c r="E53">
        <v>5.4859999999999998</v>
      </c>
      <c r="F53">
        <v>3.4689999999999999</v>
      </c>
      <c r="G53">
        <f t="shared" si="0"/>
        <v>3.0449999999999999</v>
      </c>
      <c r="H53" s="3">
        <f t="shared" si="1"/>
        <v>0.25805084745762707</v>
      </c>
      <c r="I53">
        <f>MAX(0,C53-E53-Rekenwaarden!$B$1)</f>
        <v>0</v>
      </c>
      <c r="J53">
        <f>MAX(0,D53-F53-Rekenwaarden!$B$1)</f>
        <v>0</v>
      </c>
      <c r="K53">
        <f t="shared" si="2"/>
        <v>11.8</v>
      </c>
      <c r="L53" s="3">
        <f t="shared" si="3"/>
        <v>1</v>
      </c>
      <c r="M53">
        <f>MAX(0,_xlfn.IFS(K53&lt;Rekenwaarden!$B$1,E53-K53,K53&gt;=Rekenwaarden!$B$1,E53-K53))</f>
        <v>0</v>
      </c>
      <c r="N53">
        <f>MAX(0,_xlfn.IFS(K53&lt;Rekenwaarden!$B$1,F53,K53&gt;=Rekenwaarden!$B$1,(K53-G53-E53-F53)*-1))</f>
        <v>0.19999999999999885</v>
      </c>
    </row>
    <row r="54" spans="1:14" x14ac:dyDescent="0.25">
      <c r="A54" s="1">
        <v>43883</v>
      </c>
      <c r="B54">
        <v>1.64</v>
      </c>
      <c r="C54">
        <v>0</v>
      </c>
      <c r="D54">
        <v>5.2999999999999999E-2</v>
      </c>
      <c r="E54">
        <v>0</v>
      </c>
      <c r="F54">
        <v>9.9719999999999995</v>
      </c>
      <c r="G54">
        <f t="shared" si="0"/>
        <v>1.587</v>
      </c>
      <c r="H54" s="3">
        <f t="shared" si="1"/>
        <v>0.96768292682926838</v>
      </c>
      <c r="I54">
        <f>MAX(0,C54-E54-Rekenwaarden!$B$1)</f>
        <v>0</v>
      </c>
      <c r="J54">
        <f>MAX(0,D54-F54-Rekenwaarden!$B$1)</f>
        <v>0</v>
      </c>
      <c r="K54">
        <f t="shared" si="2"/>
        <v>1.64</v>
      </c>
      <c r="L54" s="3">
        <f t="shared" si="3"/>
        <v>1</v>
      </c>
      <c r="M54">
        <f>MAX(0,_xlfn.IFS(K54&lt;Rekenwaarden!$B$1,E54-K54,K54&gt;=Rekenwaarden!$B$1,E54-K54))</f>
        <v>0</v>
      </c>
      <c r="N54">
        <f>MAX(0,_xlfn.IFS(K54&lt;Rekenwaarden!$B$1,F54,K54&gt;=Rekenwaarden!$B$1,(K54-G54-E54-F54)*-1))</f>
        <v>9.9719999999999995</v>
      </c>
    </row>
    <row r="55" spans="1:14" x14ac:dyDescent="0.25">
      <c r="A55" s="1">
        <v>43884</v>
      </c>
      <c r="B55">
        <v>0.53</v>
      </c>
      <c r="C55">
        <v>0</v>
      </c>
      <c r="D55">
        <v>0</v>
      </c>
      <c r="E55">
        <v>0</v>
      </c>
      <c r="F55">
        <v>19.225999999999999</v>
      </c>
      <c r="G55">
        <f t="shared" si="0"/>
        <v>0.53</v>
      </c>
      <c r="H55" s="3">
        <f t="shared" si="1"/>
        <v>1</v>
      </c>
      <c r="I55">
        <f>MAX(0,C55-E55-Rekenwaarden!$B$1)</f>
        <v>0</v>
      </c>
      <c r="J55">
        <f>MAX(0,D55-F55-Rekenwaarden!$B$1)</f>
        <v>0</v>
      </c>
      <c r="K55">
        <f t="shared" si="2"/>
        <v>0.53</v>
      </c>
      <c r="L55" s="3">
        <f t="shared" si="3"/>
        <v>1</v>
      </c>
      <c r="M55">
        <f>MAX(0,_xlfn.IFS(K55&lt;Rekenwaarden!$B$1,E55-K55,K55&gt;=Rekenwaarden!$B$1,E55-K55))</f>
        <v>0</v>
      </c>
      <c r="N55">
        <f>MAX(0,_xlfn.IFS(K55&lt;Rekenwaarden!$B$1,F55,K55&gt;=Rekenwaarden!$B$1,(K55-G55-E55-F55)*-1))</f>
        <v>19.225999999999999</v>
      </c>
    </row>
    <row r="56" spans="1:14" x14ac:dyDescent="0.25">
      <c r="A56" s="1">
        <v>43885</v>
      </c>
      <c r="B56">
        <v>1.82</v>
      </c>
      <c r="C56">
        <v>0.42199999999999999</v>
      </c>
      <c r="D56">
        <v>0</v>
      </c>
      <c r="E56">
        <v>7.3209999999999997</v>
      </c>
      <c r="F56">
        <v>5.1369999999999996</v>
      </c>
      <c r="G56">
        <f t="shared" si="0"/>
        <v>1.3980000000000001</v>
      </c>
      <c r="H56" s="3">
        <f t="shared" si="1"/>
        <v>0.76813186813186818</v>
      </c>
      <c r="I56">
        <f>MAX(0,C56-E56-Rekenwaarden!$B$1)</f>
        <v>0</v>
      </c>
      <c r="J56">
        <f>MAX(0,D56-F56-Rekenwaarden!$B$1)</f>
        <v>0</v>
      </c>
      <c r="K56">
        <f t="shared" si="2"/>
        <v>1.82</v>
      </c>
      <c r="L56" s="3">
        <f t="shared" si="3"/>
        <v>1</v>
      </c>
      <c r="M56">
        <f>MAX(0,_xlfn.IFS(K56&lt;Rekenwaarden!$B$1,E56-K56,K56&gt;=Rekenwaarden!$B$1,E56-K56))</f>
        <v>5.5009999999999994</v>
      </c>
      <c r="N56">
        <f>MAX(0,_xlfn.IFS(K56&lt;Rekenwaarden!$B$1,F56,K56&gt;=Rekenwaarden!$B$1,(K56-G56-E56-F56)*-1))</f>
        <v>5.1369999999999996</v>
      </c>
    </row>
    <row r="57" spans="1:14" x14ac:dyDescent="0.25">
      <c r="A57" s="1">
        <v>43886</v>
      </c>
      <c r="B57">
        <v>13.37</v>
      </c>
      <c r="C57">
        <v>11.315</v>
      </c>
      <c r="D57">
        <v>0</v>
      </c>
      <c r="E57">
        <v>7.0279999999999996</v>
      </c>
      <c r="F57">
        <v>3.395</v>
      </c>
      <c r="G57">
        <f t="shared" si="0"/>
        <v>2.0549999999999997</v>
      </c>
      <c r="H57" s="3">
        <f t="shared" si="1"/>
        <v>0.15370231862378458</v>
      </c>
      <c r="I57">
        <f>MAX(0,C57-E57-Rekenwaarden!$B$1)</f>
        <v>0</v>
      </c>
      <c r="J57">
        <f>MAX(0,D57-F57-Rekenwaarden!$B$1)</f>
        <v>0</v>
      </c>
      <c r="K57">
        <f t="shared" si="2"/>
        <v>13.37</v>
      </c>
      <c r="L57" s="3">
        <f t="shared" si="3"/>
        <v>1</v>
      </c>
      <c r="M57">
        <f>MAX(0,_xlfn.IFS(K57&lt;Rekenwaarden!$B$1,E57-K57,K57&gt;=Rekenwaarden!$B$1,E57-K57))</f>
        <v>0</v>
      </c>
      <c r="N57">
        <f>MAX(0,_xlfn.IFS(K57&lt;Rekenwaarden!$B$1,F57,K57&gt;=Rekenwaarden!$B$1,(K57-G57-E57-F57)*-1))</f>
        <v>0</v>
      </c>
    </row>
    <row r="58" spans="1:14" x14ac:dyDescent="0.25">
      <c r="A58" s="1">
        <v>43887</v>
      </c>
      <c r="B58">
        <v>13.65</v>
      </c>
      <c r="C58">
        <v>11.518000000000001</v>
      </c>
      <c r="D58">
        <v>0</v>
      </c>
      <c r="E58">
        <v>4.5410000000000004</v>
      </c>
      <c r="F58">
        <v>2.9460000000000002</v>
      </c>
      <c r="G58">
        <f t="shared" si="0"/>
        <v>2.1319999999999997</v>
      </c>
      <c r="H58" s="3">
        <f t="shared" si="1"/>
        <v>0.15619047619047616</v>
      </c>
      <c r="I58">
        <f>MAX(0,C58-E58-Rekenwaarden!$B$1)</f>
        <v>0</v>
      </c>
      <c r="J58">
        <f>MAX(0,D58-F58-Rekenwaarden!$B$1)</f>
        <v>0</v>
      </c>
      <c r="K58">
        <f t="shared" si="2"/>
        <v>13.65</v>
      </c>
      <c r="L58" s="3">
        <f t="shared" si="3"/>
        <v>1</v>
      </c>
      <c r="M58">
        <f>MAX(0,_xlfn.IFS(K58&lt;Rekenwaarden!$B$1,E58-K58,K58&gt;=Rekenwaarden!$B$1,E58-K58))</f>
        <v>0</v>
      </c>
      <c r="N58">
        <f>MAX(0,_xlfn.IFS(K58&lt;Rekenwaarden!$B$1,F58,K58&gt;=Rekenwaarden!$B$1,(K58-G58-E58-F58)*-1))</f>
        <v>0</v>
      </c>
    </row>
    <row r="59" spans="1:14" x14ac:dyDescent="0.25">
      <c r="A59" s="1">
        <v>43888</v>
      </c>
      <c r="B59">
        <v>1.57</v>
      </c>
      <c r="C59">
        <v>4.8000000000000001E-2</v>
      </c>
      <c r="D59">
        <v>0</v>
      </c>
      <c r="E59">
        <v>6.8920000000000003</v>
      </c>
      <c r="F59">
        <v>4.3140000000000001</v>
      </c>
      <c r="G59">
        <f t="shared" si="0"/>
        <v>1.522</v>
      </c>
      <c r="H59" s="3">
        <f t="shared" si="1"/>
        <v>0.96942675159235669</v>
      </c>
      <c r="I59">
        <f>MAX(0,C59-E59-Rekenwaarden!$B$1)</f>
        <v>0</v>
      </c>
      <c r="J59">
        <f>MAX(0,D59-F59-Rekenwaarden!$B$1)</f>
        <v>0</v>
      </c>
      <c r="K59">
        <f t="shared" si="2"/>
        <v>1.57</v>
      </c>
      <c r="L59" s="3">
        <f t="shared" si="3"/>
        <v>1</v>
      </c>
      <c r="M59">
        <f>MAX(0,_xlfn.IFS(K59&lt;Rekenwaarden!$B$1,E59-K59,K59&gt;=Rekenwaarden!$B$1,E59-K59))</f>
        <v>5.3220000000000001</v>
      </c>
      <c r="N59">
        <f>MAX(0,_xlfn.IFS(K59&lt;Rekenwaarden!$B$1,F59,K59&gt;=Rekenwaarden!$B$1,(K59-G59-E59-F59)*-1))</f>
        <v>4.3140000000000001</v>
      </c>
    </row>
    <row r="60" spans="1:14" x14ac:dyDescent="0.25">
      <c r="A60" s="1">
        <v>43889</v>
      </c>
      <c r="B60">
        <v>9.15</v>
      </c>
      <c r="C60">
        <v>6.9580000000000002</v>
      </c>
      <c r="D60">
        <v>0</v>
      </c>
      <c r="E60">
        <v>4.7009999999999996</v>
      </c>
      <c r="F60">
        <v>3.0960000000000001</v>
      </c>
      <c r="G60">
        <f t="shared" si="0"/>
        <v>2.1920000000000002</v>
      </c>
      <c r="H60" s="3">
        <f t="shared" si="1"/>
        <v>0.23956284153005467</v>
      </c>
      <c r="I60">
        <f>MAX(0,C60-E60-Rekenwaarden!$B$1)</f>
        <v>0</v>
      </c>
      <c r="J60">
        <f>MAX(0,D60-F60-Rekenwaarden!$B$1)</f>
        <v>0</v>
      </c>
      <c r="K60">
        <f t="shared" si="2"/>
        <v>9.15</v>
      </c>
      <c r="L60" s="3">
        <f t="shared" si="3"/>
        <v>1</v>
      </c>
      <c r="M60">
        <f>MAX(0,_xlfn.IFS(K60&lt;Rekenwaarden!$B$1,E60-K60,K60&gt;=Rekenwaarden!$B$1,E60-K60))</f>
        <v>0</v>
      </c>
      <c r="N60">
        <f>MAX(0,_xlfn.IFS(K60&lt;Rekenwaarden!$B$1,F60,K60&gt;=Rekenwaarden!$B$1,(K60-G60-E60-F60)*-1))</f>
        <v>0.83899999999999952</v>
      </c>
    </row>
    <row r="61" spans="1:14" x14ac:dyDescent="0.25">
      <c r="A61" s="1">
        <v>43890</v>
      </c>
      <c r="B61">
        <v>8.93</v>
      </c>
      <c r="C61">
        <v>0</v>
      </c>
      <c r="D61">
        <v>4.694</v>
      </c>
      <c r="E61">
        <v>0</v>
      </c>
      <c r="F61">
        <v>6.9279999999999999</v>
      </c>
      <c r="G61">
        <f t="shared" si="0"/>
        <v>4.2359999999999998</v>
      </c>
      <c r="H61" s="3">
        <f t="shared" si="1"/>
        <v>0.47435610302351622</v>
      </c>
      <c r="I61">
        <f>MAX(0,C61-E61-Rekenwaarden!$B$1)</f>
        <v>0</v>
      </c>
      <c r="J61">
        <f>MAX(0,D61-F61-Rekenwaarden!$B$1)</f>
        <v>0</v>
      </c>
      <c r="K61">
        <f t="shared" si="2"/>
        <v>8.93</v>
      </c>
      <c r="L61" s="3">
        <f t="shared" si="3"/>
        <v>1</v>
      </c>
      <c r="M61">
        <f>MAX(0,_xlfn.IFS(K61&lt;Rekenwaarden!$B$1,E61-K61,K61&gt;=Rekenwaarden!$B$1,E61-K61))</f>
        <v>0</v>
      </c>
      <c r="N61">
        <f>MAX(0,_xlfn.IFS(K61&lt;Rekenwaarden!$B$1,F61,K61&gt;=Rekenwaarden!$B$1,(K61-G61-E61-F61)*-1))</f>
        <v>2.234</v>
      </c>
    </row>
    <row r="62" spans="1:14" x14ac:dyDescent="0.25">
      <c r="A62" s="1">
        <v>43891</v>
      </c>
      <c r="B62">
        <v>13.02</v>
      </c>
      <c r="C62">
        <v>0</v>
      </c>
      <c r="D62">
        <v>7.8380000000000001</v>
      </c>
      <c r="E62">
        <v>0</v>
      </c>
      <c r="F62">
        <v>10.384</v>
      </c>
      <c r="G62">
        <f t="shared" si="0"/>
        <v>5.1819999999999995</v>
      </c>
      <c r="H62" s="3">
        <f t="shared" si="1"/>
        <v>0.39800307219662057</v>
      </c>
      <c r="I62">
        <f>MAX(0,C62-E62-Rekenwaarden!$B$1)</f>
        <v>0</v>
      </c>
      <c r="J62">
        <f>MAX(0,D62-F62-Rekenwaarden!$B$1)</f>
        <v>0</v>
      </c>
      <c r="K62">
        <f t="shared" si="2"/>
        <v>13.02</v>
      </c>
      <c r="L62" s="3">
        <f t="shared" si="3"/>
        <v>1</v>
      </c>
      <c r="M62">
        <f>MAX(0,_xlfn.IFS(K62&lt;Rekenwaarden!$B$1,E62-K62,K62&gt;=Rekenwaarden!$B$1,E62-K62))</f>
        <v>0</v>
      </c>
      <c r="N62">
        <f>MAX(0,_xlfn.IFS(K62&lt;Rekenwaarden!$B$1,F62,K62&gt;=Rekenwaarden!$B$1,(K62-G62-E62-F62)*-1))</f>
        <v>2.5460000000000003</v>
      </c>
    </row>
    <row r="63" spans="1:14" x14ac:dyDescent="0.25">
      <c r="A63" s="1">
        <v>43892</v>
      </c>
      <c r="B63">
        <v>3.86</v>
      </c>
      <c r="C63">
        <v>1.9419999999999999</v>
      </c>
      <c r="D63">
        <v>0</v>
      </c>
      <c r="E63">
        <v>2.972</v>
      </c>
      <c r="F63">
        <v>3.1989999999999998</v>
      </c>
      <c r="G63">
        <f t="shared" si="0"/>
        <v>1.9179999999999999</v>
      </c>
      <c r="H63" s="3">
        <f t="shared" si="1"/>
        <v>0.49689119170984458</v>
      </c>
      <c r="I63">
        <f>MAX(0,C63-E63-Rekenwaarden!$B$1)</f>
        <v>0</v>
      </c>
      <c r="J63">
        <f>MAX(0,D63-F63-Rekenwaarden!$B$1)</f>
        <v>0</v>
      </c>
      <c r="K63">
        <f t="shared" si="2"/>
        <v>3.86</v>
      </c>
      <c r="L63" s="3">
        <f t="shared" si="3"/>
        <v>1</v>
      </c>
      <c r="M63">
        <f>MAX(0,_xlfn.IFS(K63&lt;Rekenwaarden!$B$1,E63-K63,K63&gt;=Rekenwaarden!$B$1,E63-K63))</f>
        <v>0</v>
      </c>
      <c r="N63">
        <f>MAX(0,_xlfn.IFS(K63&lt;Rekenwaarden!$B$1,F63,K63&gt;=Rekenwaarden!$B$1,(K63-G63-E63-F63)*-1))</f>
        <v>3.1989999999999998</v>
      </c>
    </row>
    <row r="64" spans="1:14" x14ac:dyDescent="0.25">
      <c r="A64" s="1">
        <v>43893</v>
      </c>
      <c r="B64">
        <v>19.809999999999999</v>
      </c>
      <c r="C64">
        <v>16.260000000000002</v>
      </c>
      <c r="D64">
        <v>0</v>
      </c>
      <c r="E64">
        <v>4.5709999999999997</v>
      </c>
      <c r="F64">
        <v>3.052</v>
      </c>
      <c r="G64">
        <f t="shared" si="0"/>
        <v>3.5499999999999972</v>
      </c>
      <c r="H64" s="3">
        <f t="shared" si="1"/>
        <v>0.17920242301867731</v>
      </c>
      <c r="I64">
        <f>MAX(0,C64-E64-Rekenwaarden!$B$1)</f>
        <v>2.8890000000000011</v>
      </c>
      <c r="J64">
        <f>MAX(0,D64-F64-Rekenwaarden!$B$1)</f>
        <v>0</v>
      </c>
      <c r="K64">
        <f t="shared" si="2"/>
        <v>16.920999999999999</v>
      </c>
      <c r="L64" s="3">
        <f t="shared" si="3"/>
        <v>0.85416456335184254</v>
      </c>
      <c r="M64">
        <f>MAX(0,_xlfn.IFS(K64&lt;Rekenwaarden!$B$1,E64-K64,K64&gt;=Rekenwaarden!$B$1,E64-K64))</f>
        <v>0</v>
      </c>
      <c r="N64">
        <f>MAX(0,_xlfn.IFS(K64&lt;Rekenwaarden!$B$1,F64,K64&gt;=Rekenwaarden!$B$1,(K64-G64-E64-F64)*-1))</f>
        <v>0</v>
      </c>
    </row>
    <row r="65" spans="1:14" x14ac:dyDescent="0.25">
      <c r="A65" s="1">
        <v>43894</v>
      </c>
      <c r="B65">
        <v>15.08</v>
      </c>
      <c r="C65">
        <v>12.087</v>
      </c>
      <c r="D65">
        <v>0</v>
      </c>
      <c r="E65">
        <v>4.3460000000000001</v>
      </c>
      <c r="F65">
        <v>4.359</v>
      </c>
      <c r="G65">
        <f t="shared" si="0"/>
        <v>2.9930000000000003</v>
      </c>
      <c r="H65" s="3">
        <f t="shared" si="1"/>
        <v>0.19847480106100798</v>
      </c>
      <c r="I65">
        <f>MAX(0,C65-E65-Rekenwaarden!$B$1)</f>
        <v>0</v>
      </c>
      <c r="J65">
        <f>MAX(0,D65-F65-Rekenwaarden!$B$1)</f>
        <v>0</v>
      </c>
      <c r="K65">
        <f t="shared" si="2"/>
        <v>15.08</v>
      </c>
      <c r="L65" s="3">
        <f t="shared" si="3"/>
        <v>1</v>
      </c>
      <c r="M65">
        <f>MAX(0,_xlfn.IFS(K65&lt;Rekenwaarden!$B$1,E65-K65,K65&gt;=Rekenwaarden!$B$1,E65-K65))</f>
        <v>0</v>
      </c>
      <c r="N65">
        <f>MAX(0,_xlfn.IFS(K65&lt;Rekenwaarden!$B$1,F65,K65&gt;=Rekenwaarden!$B$1,(K65-G65-E65-F65)*-1))</f>
        <v>0</v>
      </c>
    </row>
    <row r="66" spans="1:14" x14ac:dyDescent="0.25">
      <c r="A66" s="1">
        <v>43895</v>
      </c>
      <c r="B66">
        <v>0.97</v>
      </c>
      <c r="C66">
        <v>0</v>
      </c>
      <c r="D66">
        <v>0</v>
      </c>
      <c r="E66">
        <v>6.1959999999999997</v>
      </c>
      <c r="F66">
        <v>3.0539999999999998</v>
      </c>
      <c r="G66">
        <f t="shared" si="0"/>
        <v>0.97</v>
      </c>
      <c r="H66" s="3">
        <f t="shared" si="1"/>
        <v>1</v>
      </c>
      <c r="I66">
        <f>MAX(0,C66-E66-Rekenwaarden!$B$1)</f>
        <v>0</v>
      </c>
      <c r="J66">
        <f>MAX(0,D66-F66-Rekenwaarden!$B$1)</f>
        <v>0</v>
      </c>
      <c r="K66">
        <f t="shared" si="2"/>
        <v>0.97</v>
      </c>
      <c r="L66" s="3">
        <f t="shared" si="3"/>
        <v>1</v>
      </c>
      <c r="M66">
        <f>MAX(0,_xlfn.IFS(K66&lt;Rekenwaarden!$B$1,E66-K66,K66&gt;=Rekenwaarden!$B$1,E66-K66))</f>
        <v>5.226</v>
      </c>
      <c r="N66">
        <f>MAX(0,_xlfn.IFS(K66&lt;Rekenwaarden!$B$1,F66,K66&gt;=Rekenwaarden!$B$1,(K66-G66-E66-F66)*-1))</f>
        <v>3.0539999999999998</v>
      </c>
    </row>
    <row r="67" spans="1:14" x14ac:dyDescent="0.25">
      <c r="A67" s="1">
        <v>43896</v>
      </c>
      <c r="B67">
        <v>4.63</v>
      </c>
      <c r="C67">
        <v>1.9350000000000001</v>
      </c>
      <c r="D67">
        <v>0</v>
      </c>
      <c r="E67">
        <v>6.8019999999999996</v>
      </c>
      <c r="F67">
        <v>3.2610000000000001</v>
      </c>
      <c r="G67">
        <f t="shared" ref="G67:G130" si="4">B67-C67-D67</f>
        <v>2.6949999999999998</v>
      </c>
      <c r="H67" s="3">
        <f t="shared" ref="H67:H130" si="5">G67/B67</f>
        <v>0.58207343412526991</v>
      </c>
      <c r="I67">
        <f>MAX(0,C67-E67-Rekenwaarden!$B$1)</f>
        <v>0</v>
      </c>
      <c r="J67">
        <f>MAX(0,D67-F67-Rekenwaarden!$B$1)</f>
        <v>0</v>
      </c>
      <c r="K67">
        <f t="shared" ref="K67:K130" si="6">B67-I67-J67</f>
        <v>4.63</v>
      </c>
      <c r="L67" s="3">
        <f t="shared" ref="L67:L130" si="7">K67/B67</f>
        <v>1</v>
      </c>
      <c r="M67">
        <f>MAX(0,_xlfn.IFS(K67&lt;Rekenwaarden!$B$1,E67-K67,K67&gt;=Rekenwaarden!$B$1,E67-K67))</f>
        <v>2.1719999999999997</v>
      </c>
      <c r="N67">
        <f>MAX(0,_xlfn.IFS(K67&lt;Rekenwaarden!$B$1,F67,K67&gt;=Rekenwaarden!$B$1,(K67-G67-E67-F67)*-1))</f>
        <v>3.2610000000000001</v>
      </c>
    </row>
    <row r="68" spans="1:14" x14ac:dyDescent="0.25">
      <c r="A68" s="1">
        <v>43897</v>
      </c>
      <c r="B68">
        <v>20.32</v>
      </c>
      <c r="C68">
        <v>0</v>
      </c>
      <c r="D68">
        <v>14.477</v>
      </c>
      <c r="E68">
        <v>0</v>
      </c>
      <c r="F68">
        <v>6.4420000000000002</v>
      </c>
      <c r="G68">
        <f t="shared" si="4"/>
        <v>5.843</v>
      </c>
      <c r="H68" s="3">
        <f t="shared" si="5"/>
        <v>0.2875492125984252</v>
      </c>
      <c r="I68">
        <f>MAX(0,C68-E68-Rekenwaarden!$B$1)</f>
        <v>0</v>
      </c>
      <c r="J68">
        <f>MAX(0,D68-F68-Rekenwaarden!$B$1)</f>
        <v>0</v>
      </c>
      <c r="K68">
        <f t="shared" si="6"/>
        <v>20.32</v>
      </c>
      <c r="L68" s="3">
        <f t="shared" si="7"/>
        <v>1</v>
      </c>
      <c r="M68">
        <f>MAX(0,_xlfn.IFS(K68&lt;Rekenwaarden!$B$1,E68-K68,K68&gt;=Rekenwaarden!$B$1,E68-K68))</f>
        <v>0</v>
      </c>
      <c r="N68">
        <f>MAX(0,_xlfn.IFS(K68&lt;Rekenwaarden!$B$1,F68,K68&gt;=Rekenwaarden!$B$1,(K68-G68-E68-F68)*-1))</f>
        <v>0</v>
      </c>
    </row>
    <row r="69" spans="1:14" x14ac:dyDescent="0.25">
      <c r="A69" s="1">
        <v>43898</v>
      </c>
      <c r="B69">
        <v>3.37</v>
      </c>
      <c r="C69">
        <v>0</v>
      </c>
      <c r="D69">
        <v>0.97799999999999998</v>
      </c>
      <c r="E69">
        <v>0</v>
      </c>
      <c r="F69">
        <v>10.999000000000001</v>
      </c>
      <c r="G69">
        <f t="shared" si="4"/>
        <v>2.3920000000000003</v>
      </c>
      <c r="H69" s="3">
        <f t="shared" si="5"/>
        <v>0.70979228486646895</v>
      </c>
      <c r="I69">
        <f>MAX(0,C69-E69-Rekenwaarden!$B$1)</f>
        <v>0</v>
      </c>
      <c r="J69">
        <f>MAX(0,D69-F69-Rekenwaarden!$B$1)</f>
        <v>0</v>
      </c>
      <c r="K69">
        <f t="shared" si="6"/>
        <v>3.37</v>
      </c>
      <c r="L69" s="3">
        <f t="shared" si="7"/>
        <v>1</v>
      </c>
      <c r="M69">
        <f>MAX(0,_xlfn.IFS(K69&lt;Rekenwaarden!$B$1,E69-K69,K69&gt;=Rekenwaarden!$B$1,E69-K69))</f>
        <v>0</v>
      </c>
      <c r="N69">
        <f>MAX(0,_xlfn.IFS(K69&lt;Rekenwaarden!$B$1,F69,K69&gt;=Rekenwaarden!$B$1,(K69-G69-E69-F69)*-1))</f>
        <v>10.999000000000001</v>
      </c>
    </row>
    <row r="70" spans="1:14" x14ac:dyDescent="0.25">
      <c r="A70" s="1">
        <v>43899</v>
      </c>
      <c r="B70">
        <v>14.98</v>
      </c>
      <c r="C70">
        <v>12.233000000000001</v>
      </c>
      <c r="D70">
        <v>0</v>
      </c>
      <c r="E70">
        <v>2.3919999999999999</v>
      </c>
      <c r="F70">
        <v>3.0369999999999999</v>
      </c>
      <c r="G70">
        <f t="shared" si="4"/>
        <v>2.7469999999999999</v>
      </c>
      <c r="H70" s="3">
        <f t="shared" si="5"/>
        <v>0.18337783711615485</v>
      </c>
      <c r="I70">
        <f>MAX(0,C70-E70-Rekenwaarden!$B$1)</f>
        <v>1.0410000000000004</v>
      </c>
      <c r="J70">
        <f>MAX(0,D70-F70-Rekenwaarden!$B$1)</f>
        <v>0</v>
      </c>
      <c r="K70">
        <f t="shared" si="6"/>
        <v>13.939</v>
      </c>
      <c r="L70" s="3">
        <f t="shared" si="7"/>
        <v>0.9305073431241655</v>
      </c>
      <c r="M70">
        <f>MAX(0,_xlfn.IFS(K70&lt;Rekenwaarden!$B$1,E70-K70,K70&gt;=Rekenwaarden!$B$1,E70-K70))</f>
        <v>0</v>
      </c>
      <c r="N70">
        <f>MAX(0,_xlfn.IFS(K70&lt;Rekenwaarden!$B$1,F70,K70&gt;=Rekenwaarden!$B$1,(K70-G70-E70-F70)*-1))</f>
        <v>0</v>
      </c>
    </row>
    <row r="71" spans="1:14" x14ac:dyDescent="0.25">
      <c r="A71" s="1">
        <v>43900</v>
      </c>
      <c r="B71">
        <v>2.0499999999999998</v>
      </c>
      <c r="C71">
        <v>0.128</v>
      </c>
      <c r="D71">
        <v>0</v>
      </c>
      <c r="E71">
        <v>7.7</v>
      </c>
      <c r="F71">
        <v>2.617</v>
      </c>
      <c r="G71">
        <f t="shared" si="4"/>
        <v>1.9219999999999997</v>
      </c>
      <c r="H71" s="3">
        <f t="shared" si="5"/>
        <v>0.93756097560975604</v>
      </c>
      <c r="I71">
        <f>MAX(0,C71-E71-Rekenwaarden!$B$1)</f>
        <v>0</v>
      </c>
      <c r="J71">
        <f>MAX(0,D71-F71-Rekenwaarden!$B$1)</f>
        <v>0</v>
      </c>
      <c r="K71">
        <f t="shared" si="6"/>
        <v>2.0499999999999998</v>
      </c>
      <c r="L71" s="3">
        <f t="shared" si="7"/>
        <v>1</v>
      </c>
      <c r="M71">
        <f>MAX(0,_xlfn.IFS(K71&lt;Rekenwaarden!$B$1,E71-K71,K71&gt;=Rekenwaarden!$B$1,E71-K71))</f>
        <v>5.65</v>
      </c>
      <c r="N71">
        <f>MAX(0,_xlfn.IFS(K71&lt;Rekenwaarden!$B$1,F71,K71&gt;=Rekenwaarden!$B$1,(K71-G71-E71-F71)*-1))</f>
        <v>2.617</v>
      </c>
    </row>
    <row r="72" spans="1:14" x14ac:dyDescent="0.25">
      <c r="A72" s="1">
        <v>43901</v>
      </c>
      <c r="B72">
        <v>9.8699999999999992</v>
      </c>
      <c r="C72">
        <v>7.3</v>
      </c>
      <c r="D72">
        <v>0</v>
      </c>
      <c r="E72">
        <v>6.1849999999999996</v>
      </c>
      <c r="F72">
        <v>3.141</v>
      </c>
      <c r="G72">
        <f t="shared" si="4"/>
        <v>2.5699999999999994</v>
      </c>
      <c r="H72" s="3">
        <f t="shared" si="5"/>
        <v>0.2603850050658561</v>
      </c>
      <c r="I72">
        <f>MAX(0,C72-E72-Rekenwaarden!$B$1)</f>
        <v>0</v>
      </c>
      <c r="J72">
        <f>MAX(0,D72-F72-Rekenwaarden!$B$1)</f>
        <v>0</v>
      </c>
      <c r="K72">
        <f t="shared" si="6"/>
        <v>9.8699999999999992</v>
      </c>
      <c r="L72" s="3">
        <f t="shared" si="7"/>
        <v>1</v>
      </c>
      <c r="M72">
        <f>MAX(0,_xlfn.IFS(K72&lt;Rekenwaarden!$B$1,E72-K72,K72&gt;=Rekenwaarden!$B$1,E72-K72))</f>
        <v>0</v>
      </c>
      <c r="N72">
        <f>MAX(0,_xlfn.IFS(K72&lt;Rekenwaarden!$B$1,F72,K72&gt;=Rekenwaarden!$B$1,(K72-G72-E72-F72)*-1))</f>
        <v>2.0259999999999998</v>
      </c>
    </row>
    <row r="73" spans="1:14" x14ac:dyDescent="0.25">
      <c r="A73" s="1">
        <v>43902</v>
      </c>
      <c r="B73">
        <v>27.69</v>
      </c>
      <c r="C73">
        <v>22.722999999999999</v>
      </c>
      <c r="D73">
        <v>0</v>
      </c>
      <c r="E73">
        <v>4.9139999999999997</v>
      </c>
      <c r="F73">
        <v>3.6560000000000001</v>
      </c>
      <c r="G73">
        <f t="shared" si="4"/>
        <v>4.9670000000000023</v>
      </c>
      <c r="H73" s="3">
        <f t="shared" si="5"/>
        <v>0.17937883712531608</v>
      </c>
      <c r="I73">
        <f>MAX(0,C73-E73-Rekenwaarden!$B$1)</f>
        <v>9.0089999999999968</v>
      </c>
      <c r="J73">
        <f>MAX(0,D73-F73-Rekenwaarden!$B$1)</f>
        <v>0</v>
      </c>
      <c r="K73">
        <f t="shared" si="6"/>
        <v>18.681000000000004</v>
      </c>
      <c r="L73" s="3">
        <f t="shared" si="7"/>
        <v>0.67464788732394376</v>
      </c>
      <c r="M73">
        <f>MAX(0,_xlfn.IFS(K73&lt;Rekenwaarden!$B$1,E73-K73,K73&gt;=Rekenwaarden!$B$1,E73-K73))</f>
        <v>0</v>
      </c>
      <c r="N73">
        <f>MAX(0,_xlfn.IFS(K73&lt;Rekenwaarden!$B$1,F73,K73&gt;=Rekenwaarden!$B$1,(K73-G73-E73-F73)*-1))</f>
        <v>0</v>
      </c>
    </row>
    <row r="74" spans="1:14" x14ac:dyDescent="0.25">
      <c r="A74" s="1">
        <v>43903</v>
      </c>
      <c r="B74">
        <v>12.37</v>
      </c>
      <c r="C74">
        <v>8.7449999999999992</v>
      </c>
      <c r="D74">
        <v>0</v>
      </c>
      <c r="E74">
        <v>3.5950000000000002</v>
      </c>
      <c r="F74">
        <v>3.5670000000000002</v>
      </c>
      <c r="G74">
        <f t="shared" si="4"/>
        <v>3.625</v>
      </c>
      <c r="H74" s="3">
        <f t="shared" si="5"/>
        <v>0.2930476960388036</v>
      </c>
      <c r="I74">
        <f>MAX(0,C74-E74-Rekenwaarden!$B$1)</f>
        <v>0</v>
      </c>
      <c r="J74">
        <f>MAX(0,D74-F74-Rekenwaarden!$B$1)</f>
        <v>0</v>
      </c>
      <c r="K74">
        <f t="shared" si="6"/>
        <v>12.37</v>
      </c>
      <c r="L74" s="3">
        <f t="shared" si="7"/>
        <v>1</v>
      </c>
      <c r="M74">
        <f>MAX(0,_xlfn.IFS(K74&lt;Rekenwaarden!$B$1,E74-K74,K74&gt;=Rekenwaarden!$B$1,E74-K74))</f>
        <v>0</v>
      </c>
      <c r="N74">
        <f>MAX(0,_xlfn.IFS(K74&lt;Rekenwaarden!$B$1,F74,K74&gt;=Rekenwaarden!$B$1,(K74-G74-E74-F74)*-1))</f>
        <v>0</v>
      </c>
    </row>
    <row r="75" spans="1:14" x14ac:dyDescent="0.25">
      <c r="A75" s="1">
        <v>43904</v>
      </c>
      <c r="B75">
        <v>15.14</v>
      </c>
      <c r="C75">
        <v>0</v>
      </c>
      <c r="D75">
        <v>10.316000000000001</v>
      </c>
      <c r="E75">
        <v>0</v>
      </c>
      <c r="F75">
        <v>11.371</v>
      </c>
      <c r="G75">
        <f t="shared" si="4"/>
        <v>4.8239999999999998</v>
      </c>
      <c r="H75" s="3">
        <f t="shared" si="5"/>
        <v>0.3186261558784676</v>
      </c>
      <c r="I75">
        <f>MAX(0,C75-E75-Rekenwaarden!$B$1)</f>
        <v>0</v>
      </c>
      <c r="J75">
        <f>MAX(0,D75-F75-Rekenwaarden!$B$1)</f>
        <v>0</v>
      </c>
      <c r="K75">
        <f t="shared" si="6"/>
        <v>15.14</v>
      </c>
      <c r="L75" s="3">
        <f t="shared" si="7"/>
        <v>1</v>
      </c>
      <c r="M75">
        <f>MAX(0,_xlfn.IFS(K75&lt;Rekenwaarden!$B$1,E75-K75,K75&gt;=Rekenwaarden!$B$1,E75-K75))</f>
        <v>0</v>
      </c>
      <c r="N75">
        <f>MAX(0,_xlfn.IFS(K75&lt;Rekenwaarden!$B$1,F75,K75&gt;=Rekenwaarden!$B$1,(K75-G75-E75-F75)*-1))</f>
        <v>1.0549999999999997</v>
      </c>
    </row>
    <row r="76" spans="1:14" x14ac:dyDescent="0.25">
      <c r="A76" s="1">
        <v>43905</v>
      </c>
      <c r="B76">
        <v>8.0500000000000007</v>
      </c>
      <c r="C76">
        <v>0</v>
      </c>
      <c r="D76">
        <v>4.0599999999999996</v>
      </c>
      <c r="E76">
        <v>0</v>
      </c>
      <c r="F76">
        <v>6.8479999999999999</v>
      </c>
      <c r="G76">
        <f t="shared" si="4"/>
        <v>3.9900000000000011</v>
      </c>
      <c r="H76" s="3">
        <f t="shared" si="5"/>
        <v>0.49565217391304356</v>
      </c>
      <c r="I76">
        <f>MAX(0,C76-E76-Rekenwaarden!$B$1)</f>
        <v>0</v>
      </c>
      <c r="J76">
        <f>MAX(0,D76-F76-Rekenwaarden!$B$1)</f>
        <v>0</v>
      </c>
      <c r="K76">
        <f t="shared" si="6"/>
        <v>8.0500000000000007</v>
      </c>
      <c r="L76" s="3">
        <f t="shared" si="7"/>
        <v>1</v>
      </c>
      <c r="M76">
        <f>MAX(0,_xlfn.IFS(K76&lt;Rekenwaarden!$B$1,E76-K76,K76&gt;=Rekenwaarden!$B$1,E76-K76))</f>
        <v>0</v>
      </c>
      <c r="N76">
        <f>MAX(0,_xlfn.IFS(K76&lt;Rekenwaarden!$B$1,F76,K76&gt;=Rekenwaarden!$B$1,(K76-G76-E76-F76)*-1))</f>
        <v>6.8479999999999999</v>
      </c>
    </row>
    <row r="77" spans="1:14" x14ac:dyDescent="0.25">
      <c r="A77" s="1">
        <v>43906</v>
      </c>
      <c r="B77">
        <v>11.13</v>
      </c>
      <c r="C77">
        <v>7.806</v>
      </c>
      <c r="D77">
        <v>0</v>
      </c>
      <c r="E77">
        <v>3.165</v>
      </c>
      <c r="F77">
        <v>3.5030000000000001</v>
      </c>
      <c r="G77">
        <f t="shared" si="4"/>
        <v>3.3240000000000007</v>
      </c>
      <c r="H77" s="3">
        <f t="shared" si="5"/>
        <v>0.29865229110512131</v>
      </c>
      <c r="I77">
        <f>MAX(0,C77-E77-Rekenwaarden!$B$1)</f>
        <v>0</v>
      </c>
      <c r="J77">
        <f>MAX(0,D77-F77-Rekenwaarden!$B$1)</f>
        <v>0</v>
      </c>
      <c r="K77">
        <f t="shared" si="6"/>
        <v>11.13</v>
      </c>
      <c r="L77" s="3">
        <f t="shared" si="7"/>
        <v>1</v>
      </c>
      <c r="M77">
        <f>MAX(0,_xlfn.IFS(K77&lt;Rekenwaarden!$B$1,E77-K77,K77&gt;=Rekenwaarden!$B$1,E77-K77))</f>
        <v>0</v>
      </c>
      <c r="N77">
        <f>MAX(0,_xlfn.IFS(K77&lt;Rekenwaarden!$B$1,F77,K77&gt;=Rekenwaarden!$B$1,(K77-G77-E77-F77)*-1))</f>
        <v>0</v>
      </c>
    </row>
    <row r="78" spans="1:14" x14ac:dyDescent="0.25">
      <c r="A78" s="1">
        <v>43907</v>
      </c>
      <c r="B78">
        <v>34.44</v>
      </c>
      <c r="C78">
        <v>30.207000000000001</v>
      </c>
      <c r="D78">
        <v>0</v>
      </c>
      <c r="E78">
        <v>1.54</v>
      </c>
      <c r="F78">
        <v>3.2719999999999998</v>
      </c>
      <c r="G78">
        <f t="shared" si="4"/>
        <v>4.232999999999997</v>
      </c>
      <c r="H78" s="3">
        <f t="shared" si="5"/>
        <v>0.12290940766550515</v>
      </c>
      <c r="I78">
        <f>MAX(0,C78-E78-Rekenwaarden!$B$1)</f>
        <v>19.867000000000001</v>
      </c>
      <c r="J78">
        <f>MAX(0,D78-F78-Rekenwaarden!$B$1)</f>
        <v>0</v>
      </c>
      <c r="K78">
        <f t="shared" si="6"/>
        <v>14.572999999999997</v>
      </c>
      <c r="L78" s="3">
        <f t="shared" si="7"/>
        <v>0.42314169570267124</v>
      </c>
      <c r="M78">
        <f>MAX(0,_xlfn.IFS(K78&lt;Rekenwaarden!$B$1,E78-K78,K78&gt;=Rekenwaarden!$B$1,E78-K78))</f>
        <v>0</v>
      </c>
      <c r="N78">
        <f>MAX(0,_xlfn.IFS(K78&lt;Rekenwaarden!$B$1,F78,K78&gt;=Rekenwaarden!$B$1,(K78-G78-E78-F78)*-1))</f>
        <v>0</v>
      </c>
    </row>
    <row r="79" spans="1:14" x14ac:dyDescent="0.25">
      <c r="A79" s="1">
        <v>43908</v>
      </c>
      <c r="B79">
        <v>29.98</v>
      </c>
      <c r="C79">
        <v>23.925000000000001</v>
      </c>
      <c r="D79">
        <v>0</v>
      </c>
      <c r="E79">
        <v>6.5270000000000001</v>
      </c>
      <c r="F79">
        <v>4.6500000000000004</v>
      </c>
      <c r="G79">
        <f t="shared" si="4"/>
        <v>6.0549999999999997</v>
      </c>
      <c r="H79" s="3">
        <f t="shared" si="5"/>
        <v>0.20196797865243493</v>
      </c>
      <c r="I79">
        <f>MAX(0,C79-E79-Rekenwaarden!$B$1)</f>
        <v>8.597999999999999</v>
      </c>
      <c r="J79">
        <f>MAX(0,D79-F79-Rekenwaarden!$B$1)</f>
        <v>0</v>
      </c>
      <c r="K79">
        <f t="shared" si="6"/>
        <v>21.382000000000001</v>
      </c>
      <c r="L79" s="3">
        <f t="shared" si="7"/>
        <v>0.71320880587058044</v>
      </c>
      <c r="M79">
        <f>MAX(0,_xlfn.IFS(K79&lt;Rekenwaarden!$B$1,E79-K79,K79&gt;=Rekenwaarden!$B$1,E79-K79))</f>
        <v>0</v>
      </c>
      <c r="N79">
        <f>MAX(0,_xlfn.IFS(K79&lt;Rekenwaarden!$B$1,F79,K79&gt;=Rekenwaarden!$B$1,(K79-G79-E79-F79)*-1))</f>
        <v>0</v>
      </c>
    </row>
    <row r="80" spans="1:14" x14ac:dyDescent="0.25">
      <c r="A80" s="1">
        <v>43909</v>
      </c>
      <c r="B80">
        <v>13.3</v>
      </c>
      <c r="C80">
        <v>8.6969999999999992</v>
      </c>
      <c r="D80">
        <v>0</v>
      </c>
      <c r="E80">
        <v>9.9109999999999996</v>
      </c>
      <c r="F80">
        <v>4.3970000000000002</v>
      </c>
      <c r="G80">
        <f t="shared" si="4"/>
        <v>4.6030000000000015</v>
      </c>
      <c r="H80" s="3">
        <f t="shared" si="5"/>
        <v>0.34609022556390989</v>
      </c>
      <c r="I80">
        <f>MAX(0,C80-E80-Rekenwaarden!$B$1)</f>
        <v>0</v>
      </c>
      <c r="J80">
        <f>MAX(0,D80-F80-Rekenwaarden!$B$1)</f>
        <v>0</v>
      </c>
      <c r="K80">
        <f t="shared" si="6"/>
        <v>13.3</v>
      </c>
      <c r="L80" s="3">
        <f t="shared" si="7"/>
        <v>1</v>
      </c>
      <c r="M80">
        <f>MAX(0,_xlfn.IFS(K80&lt;Rekenwaarden!$B$1,E80-K80,K80&gt;=Rekenwaarden!$B$1,E80-K80))</f>
        <v>0</v>
      </c>
      <c r="N80">
        <f>MAX(0,_xlfn.IFS(K80&lt;Rekenwaarden!$B$1,F80,K80&gt;=Rekenwaarden!$B$1,(K80-G80-E80-F80)*-1))</f>
        <v>5.6110000000000007</v>
      </c>
    </row>
    <row r="81" spans="1:14" x14ac:dyDescent="0.25">
      <c r="A81" s="1">
        <v>43910</v>
      </c>
      <c r="B81">
        <v>3.61</v>
      </c>
      <c r="C81">
        <v>1.159</v>
      </c>
      <c r="D81">
        <v>0</v>
      </c>
      <c r="E81">
        <v>8.3249999999999993</v>
      </c>
      <c r="F81">
        <v>3.528</v>
      </c>
      <c r="G81">
        <f t="shared" si="4"/>
        <v>2.4509999999999996</v>
      </c>
      <c r="H81" s="3">
        <f t="shared" si="5"/>
        <v>0.67894736842105252</v>
      </c>
      <c r="I81">
        <f>MAX(0,C81-E81-Rekenwaarden!$B$1)</f>
        <v>0</v>
      </c>
      <c r="J81">
        <f>MAX(0,D81-F81-Rekenwaarden!$B$1)</f>
        <v>0</v>
      </c>
      <c r="K81">
        <f t="shared" si="6"/>
        <v>3.61</v>
      </c>
      <c r="L81" s="3">
        <f t="shared" si="7"/>
        <v>1</v>
      </c>
      <c r="M81">
        <f>MAX(0,_xlfn.IFS(K81&lt;Rekenwaarden!$B$1,E81-K81,K81&gt;=Rekenwaarden!$B$1,E81-K81))</f>
        <v>4.7149999999999999</v>
      </c>
      <c r="N81">
        <f>MAX(0,_xlfn.IFS(K81&lt;Rekenwaarden!$B$1,F81,K81&gt;=Rekenwaarden!$B$1,(K81-G81-E81-F81)*-1))</f>
        <v>3.528</v>
      </c>
    </row>
    <row r="82" spans="1:14" x14ac:dyDescent="0.25">
      <c r="A82" s="1">
        <v>43911</v>
      </c>
      <c r="B82">
        <v>31.15</v>
      </c>
      <c r="C82">
        <v>0</v>
      </c>
      <c r="D82">
        <v>26.001999999999999</v>
      </c>
      <c r="E82">
        <v>0</v>
      </c>
      <c r="F82">
        <v>10.855</v>
      </c>
      <c r="G82">
        <f t="shared" si="4"/>
        <v>5.1479999999999997</v>
      </c>
      <c r="H82" s="3">
        <f t="shared" si="5"/>
        <v>0.16526484751203852</v>
      </c>
      <c r="I82">
        <f>MAX(0,C82-E82-Rekenwaarden!$B$1)</f>
        <v>0</v>
      </c>
      <c r="J82">
        <f>MAX(0,D82-F82-Rekenwaarden!$B$1)</f>
        <v>6.3469999999999978</v>
      </c>
      <c r="K82">
        <f t="shared" si="6"/>
        <v>24.803000000000001</v>
      </c>
      <c r="L82" s="3">
        <f t="shared" si="7"/>
        <v>0.79624398073836278</v>
      </c>
      <c r="M82">
        <f>MAX(0,_xlfn.IFS(K82&lt;Rekenwaarden!$B$1,E82-K82,K82&gt;=Rekenwaarden!$B$1,E82-K82))</f>
        <v>0</v>
      </c>
      <c r="N82">
        <f>MAX(0,_xlfn.IFS(K82&lt;Rekenwaarden!$B$1,F82,K82&gt;=Rekenwaarden!$B$1,(K82-G82-E82-F82)*-1))</f>
        <v>0</v>
      </c>
    </row>
    <row r="83" spans="1:14" x14ac:dyDescent="0.25">
      <c r="A83" s="1">
        <v>43912</v>
      </c>
      <c r="B83">
        <v>38.450000000000003</v>
      </c>
      <c r="C83">
        <v>0</v>
      </c>
      <c r="D83">
        <v>30.582999999999998</v>
      </c>
      <c r="E83">
        <v>0</v>
      </c>
      <c r="F83">
        <v>8.32</v>
      </c>
      <c r="G83">
        <f t="shared" si="4"/>
        <v>7.8670000000000044</v>
      </c>
      <c r="H83" s="3">
        <f t="shared" si="5"/>
        <v>0.20460338101430439</v>
      </c>
      <c r="I83">
        <f>MAX(0,C83-E83-Rekenwaarden!$B$1)</f>
        <v>0</v>
      </c>
      <c r="J83">
        <f>MAX(0,D83-F83-Rekenwaarden!$B$1)</f>
        <v>13.462999999999997</v>
      </c>
      <c r="K83">
        <f t="shared" si="6"/>
        <v>24.987000000000005</v>
      </c>
      <c r="L83" s="3">
        <f t="shared" si="7"/>
        <v>0.64985695708712621</v>
      </c>
      <c r="M83">
        <f>MAX(0,_xlfn.IFS(K83&lt;Rekenwaarden!$B$1,E83-K83,K83&gt;=Rekenwaarden!$B$1,E83-K83))</f>
        <v>0</v>
      </c>
      <c r="N83">
        <f>MAX(0,_xlfn.IFS(K83&lt;Rekenwaarden!$B$1,F83,K83&gt;=Rekenwaarden!$B$1,(K83-G83-E83-F83)*-1))</f>
        <v>0</v>
      </c>
    </row>
    <row r="84" spans="1:14" x14ac:dyDescent="0.25">
      <c r="A84" s="1">
        <v>43913</v>
      </c>
      <c r="B84">
        <v>38.15</v>
      </c>
      <c r="C84">
        <v>33.808999999999997</v>
      </c>
      <c r="D84">
        <v>0</v>
      </c>
      <c r="E84">
        <v>4.3019999999999996</v>
      </c>
      <c r="F84">
        <v>3.4510000000000001</v>
      </c>
      <c r="G84">
        <f t="shared" si="4"/>
        <v>4.3410000000000011</v>
      </c>
      <c r="H84" s="3">
        <f t="shared" si="5"/>
        <v>0.11378768020969859</v>
      </c>
      <c r="I84">
        <f>MAX(0,C84-E84-Rekenwaarden!$B$1)</f>
        <v>20.706999999999997</v>
      </c>
      <c r="J84">
        <f>MAX(0,D84-F84-Rekenwaarden!$B$1)</f>
        <v>0</v>
      </c>
      <c r="K84">
        <f t="shared" si="6"/>
        <v>17.443000000000001</v>
      </c>
      <c r="L84" s="3">
        <f t="shared" si="7"/>
        <v>0.45722149410222812</v>
      </c>
      <c r="M84">
        <f>MAX(0,_xlfn.IFS(K84&lt;Rekenwaarden!$B$1,E84-K84,K84&gt;=Rekenwaarden!$B$1,E84-K84))</f>
        <v>0</v>
      </c>
      <c r="N84">
        <f>MAX(0,_xlfn.IFS(K84&lt;Rekenwaarden!$B$1,F84,K84&gt;=Rekenwaarden!$B$1,(K84-G84-E84-F84)*-1))</f>
        <v>0</v>
      </c>
    </row>
    <row r="85" spans="1:14" x14ac:dyDescent="0.25">
      <c r="A85" s="1">
        <v>43914</v>
      </c>
      <c r="B85">
        <v>38.08</v>
      </c>
      <c r="C85">
        <v>32.058</v>
      </c>
      <c r="D85">
        <v>0</v>
      </c>
      <c r="E85">
        <v>4.0110000000000001</v>
      </c>
      <c r="F85">
        <v>3.2349999999999999</v>
      </c>
      <c r="G85">
        <f t="shared" si="4"/>
        <v>6.0219999999999985</v>
      </c>
      <c r="H85" s="3">
        <f t="shared" si="5"/>
        <v>0.15814075630252097</v>
      </c>
      <c r="I85">
        <f>MAX(0,C85-E85-Rekenwaarden!$B$1)</f>
        <v>19.247</v>
      </c>
      <c r="J85">
        <f>MAX(0,D85-F85-Rekenwaarden!$B$1)</f>
        <v>0</v>
      </c>
      <c r="K85">
        <f t="shared" si="6"/>
        <v>18.832999999999998</v>
      </c>
      <c r="L85" s="3">
        <f t="shared" si="7"/>
        <v>0.49456407563025206</v>
      </c>
      <c r="M85">
        <f>MAX(0,_xlfn.IFS(K85&lt;Rekenwaarden!$B$1,E85-K85,K85&gt;=Rekenwaarden!$B$1,E85-K85))</f>
        <v>0</v>
      </c>
      <c r="N85">
        <f>MAX(0,_xlfn.IFS(K85&lt;Rekenwaarden!$B$1,F85,K85&gt;=Rekenwaarden!$B$1,(K85-G85-E85-F85)*-1))</f>
        <v>0</v>
      </c>
    </row>
    <row r="86" spans="1:14" x14ac:dyDescent="0.25">
      <c r="A86" s="1">
        <v>43915</v>
      </c>
      <c r="B86">
        <v>37.93</v>
      </c>
      <c r="C86">
        <v>31.475999999999999</v>
      </c>
      <c r="D86">
        <v>0</v>
      </c>
      <c r="E86">
        <v>2.8580000000000001</v>
      </c>
      <c r="F86">
        <v>4.7519999999999998</v>
      </c>
      <c r="G86">
        <f t="shared" si="4"/>
        <v>6.4540000000000006</v>
      </c>
      <c r="H86" s="3">
        <f t="shared" si="5"/>
        <v>0.17015554969680993</v>
      </c>
      <c r="I86">
        <f>MAX(0,C86-E86-Rekenwaarden!$B$1)</f>
        <v>19.817999999999998</v>
      </c>
      <c r="J86">
        <f>MAX(0,D86-F86-Rekenwaarden!$B$1)</f>
        <v>0</v>
      </c>
      <c r="K86">
        <f t="shared" si="6"/>
        <v>18.112000000000002</v>
      </c>
      <c r="L86" s="3">
        <f t="shared" si="7"/>
        <v>0.47751120485104143</v>
      </c>
      <c r="M86">
        <f>MAX(0,_xlfn.IFS(K86&lt;Rekenwaarden!$B$1,E86-K86,K86&gt;=Rekenwaarden!$B$1,E86-K86))</f>
        <v>0</v>
      </c>
      <c r="N86">
        <f>MAX(0,_xlfn.IFS(K86&lt;Rekenwaarden!$B$1,F86,K86&gt;=Rekenwaarden!$B$1,(K86-G86-E86-F86)*-1))</f>
        <v>0</v>
      </c>
    </row>
    <row r="87" spans="1:14" x14ac:dyDescent="0.25">
      <c r="A87" s="1">
        <v>43916</v>
      </c>
      <c r="B87">
        <v>37.020000000000003</v>
      </c>
      <c r="C87">
        <v>29.751000000000001</v>
      </c>
      <c r="D87">
        <v>0</v>
      </c>
      <c r="E87">
        <v>4.42</v>
      </c>
      <c r="F87">
        <v>3.0670000000000002</v>
      </c>
      <c r="G87">
        <f t="shared" si="4"/>
        <v>7.2690000000000019</v>
      </c>
      <c r="H87" s="3">
        <f t="shared" si="5"/>
        <v>0.19635332252836307</v>
      </c>
      <c r="I87">
        <f>MAX(0,C87-E87-Rekenwaarden!$B$1)</f>
        <v>16.531000000000002</v>
      </c>
      <c r="J87">
        <f>MAX(0,D87-F87-Rekenwaarden!$B$1)</f>
        <v>0</v>
      </c>
      <c r="K87">
        <f t="shared" si="6"/>
        <v>20.489000000000001</v>
      </c>
      <c r="L87" s="3">
        <f t="shared" si="7"/>
        <v>0.55345759049162613</v>
      </c>
      <c r="M87">
        <f>MAX(0,_xlfn.IFS(K87&lt;Rekenwaarden!$B$1,E87-K87,K87&gt;=Rekenwaarden!$B$1,E87-K87))</f>
        <v>0</v>
      </c>
      <c r="N87">
        <f>MAX(0,_xlfn.IFS(K87&lt;Rekenwaarden!$B$1,F87,K87&gt;=Rekenwaarden!$B$1,(K87-G87-E87-F87)*-1))</f>
        <v>0</v>
      </c>
    </row>
    <row r="88" spans="1:14" x14ac:dyDescent="0.25">
      <c r="A88" s="1">
        <v>43917</v>
      </c>
      <c r="B88">
        <v>34.07</v>
      </c>
      <c r="C88">
        <v>27.788</v>
      </c>
      <c r="D88">
        <v>0</v>
      </c>
      <c r="E88">
        <v>2.278</v>
      </c>
      <c r="F88">
        <v>3.3210000000000002</v>
      </c>
      <c r="G88">
        <f t="shared" si="4"/>
        <v>6.282</v>
      </c>
      <c r="H88" s="3">
        <f t="shared" si="5"/>
        <v>0.18438508952157323</v>
      </c>
      <c r="I88">
        <f>MAX(0,C88-E88-Rekenwaarden!$B$1)</f>
        <v>16.71</v>
      </c>
      <c r="J88">
        <f>MAX(0,D88-F88-Rekenwaarden!$B$1)</f>
        <v>0</v>
      </c>
      <c r="K88">
        <f t="shared" si="6"/>
        <v>17.36</v>
      </c>
      <c r="L88" s="3">
        <f t="shared" si="7"/>
        <v>0.50953918403287346</v>
      </c>
      <c r="M88">
        <f>MAX(0,_xlfn.IFS(K88&lt;Rekenwaarden!$B$1,E88-K88,K88&gt;=Rekenwaarden!$B$1,E88-K88))</f>
        <v>0</v>
      </c>
      <c r="N88">
        <f>MAX(0,_xlfn.IFS(K88&lt;Rekenwaarden!$B$1,F88,K88&gt;=Rekenwaarden!$B$1,(K88-G88-E88-F88)*-1))</f>
        <v>0</v>
      </c>
    </row>
    <row r="89" spans="1:14" x14ac:dyDescent="0.25">
      <c r="A89" s="1">
        <v>43918</v>
      </c>
      <c r="B89">
        <v>33.22</v>
      </c>
      <c r="C89">
        <v>0</v>
      </c>
      <c r="D89">
        <v>29.22</v>
      </c>
      <c r="E89">
        <v>0</v>
      </c>
      <c r="F89">
        <v>4.9770000000000003</v>
      </c>
      <c r="G89">
        <f t="shared" si="4"/>
        <v>4</v>
      </c>
      <c r="H89" s="3">
        <f t="shared" si="5"/>
        <v>0.12040939193257075</v>
      </c>
      <c r="I89">
        <f>MAX(0,C89-E89-Rekenwaarden!$B$1)</f>
        <v>0</v>
      </c>
      <c r="J89">
        <f>MAX(0,D89-F89-Rekenwaarden!$B$1)</f>
        <v>15.442999999999998</v>
      </c>
      <c r="K89">
        <f t="shared" si="6"/>
        <v>17.777000000000001</v>
      </c>
      <c r="L89" s="3">
        <f t="shared" si="7"/>
        <v>0.53512944009632757</v>
      </c>
      <c r="M89">
        <f>MAX(0,_xlfn.IFS(K89&lt;Rekenwaarden!$B$1,E89-K89,K89&gt;=Rekenwaarden!$B$1,E89-K89))</f>
        <v>0</v>
      </c>
      <c r="N89">
        <f>MAX(0,_xlfn.IFS(K89&lt;Rekenwaarden!$B$1,F89,K89&gt;=Rekenwaarden!$B$1,(K89-G89-E89-F89)*-1))</f>
        <v>0</v>
      </c>
    </row>
    <row r="90" spans="1:14" x14ac:dyDescent="0.25">
      <c r="A90" s="1">
        <v>43919</v>
      </c>
      <c r="B90">
        <v>24.24</v>
      </c>
      <c r="C90">
        <v>0</v>
      </c>
      <c r="D90">
        <v>17.045999999999999</v>
      </c>
      <c r="E90">
        <v>0</v>
      </c>
      <c r="F90">
        <v>5.77</v>
      </c>
      <c r="G90">
        <f t="shared" si="4"/>
        <v>7.1939999999999991</v>
      </c>
      <c r="H90" s="3">
        <f t="shared" si="5"/>
        <v>0.29678217821782177</v>
      </c>
      <c r="I90">
        <f>MAX(0,C90-E90-Rekenwaarden!$B$1)</f>
        <v>0</v>
      </c>
      <c r="J90">
        <f>MAX(0,D90-F90-Rekenwaarden!$B$1)</f>
        <v>2.4759999999999991</v>
      </c>
      <c r="K90">
        <f t="shared" si="6"/>
        <v>21.763999999999999</v>
      </c>
      <c r="L90" s="3">
        <f t="shared" si="7"/>
        <v>0.89785478547854791</v>
      </c>
      <c r="M90">
        <f>MAX(0,_xlfn.IFS(K90&lt;Rekenwaarden!$B$1,E90-K90,K90&gt;=Rekenwaarden!$B$1,E90-K90))</f>
        <v>0</v>
      </c>
      <c r="N90">
        <f>MAX(0,_xlfn.IFS(K90&lt;Rekenwaarden!$B$1,F90,K90&gt;=Rekenwaarden!$B$1,(K90-G90-E90-F90)*-1))</f>
        <v>0</v>
      </c>
    </row>
    <row r="91" spans="1:14" x14ac:dyDescent="0.25">
      <c r="A91" s="1">
        <v>43920</v>
      </c>
      <c r="B91">
        <v>17.16</v>
      </c>
      <c r="C91">
        <v>12.026999999999999</v>
      </c>
      <c r="D91">
        <v>0</v>
      </c>
      <c r="E91">
        <v>4.5679999999999996</v>
      </c>
      <c r="F91">
        <v>3.294</v>
      </c>
      <c r="G91">
        <f t="shared" si="4"/>
        <v>5.1330000000000009</v>
      </c>
      <c r="H91" s="3">
        <f t="shared" si="5"/>
        <v>0.29912587412587416</v>
      </c>
      <c r="I91">
        <f>MAX(0,C91-E91-Rekenwaarden!$B$1)</f>
        <v>0</v>
      </c>
      <c r="J91">
        <f>MAX(0,D91-F91-Rekenwaarden!$B$1)</f>
        <v>0</v>
      </c>
      <c r="K91">
        <f t="shared" si="6"/>
        <v>17.16</v>
      </c>
      <c r="L91" s="3">
        <f t="shared" si="7"/>
        <v>1</v>
      </c>
      <c r="M91">
        <f>MAX(0,_xlfn.IFS(K91&lt;Rekenwaarden!$B$1,E91-K91,K91&gt;=Rekenwaarden!$B$1,E91-K91))</f>
        <v>0</v>
      </c>
      <c r="N91">
        <f>MAX(0,_xlfn.IFS(K91&lt;Rekenwaarden!$B$1,F91,K91&gt;=Rekenwaarden!$B$1,(K91-G91-E91-F91)*-1))</f>
        <v>0</v>
      </c>
    </row>
    <row r="92" spans="1:14" x14ac:dyDescent="0.25">
      <c r="A92" s="1">
        <v>43921</v>
      </c>
      <c r="B92">
        <v>37.81</v>
      </c>
      <c r="C92">
        <v>31.177</v>
      </c>
      <c r="D92">
        <v>0</v>
      </c>
      <c r="E92">
        <v>3.9529999999999998</v>
      </c>
      <c r="F92">
        <v>3.7090000000000001</v>
      </c>
      <c r="G92">
        <f t="shared" si="4"/>
        <v>6.6330000000000027</v>
      </c>
      <c r="H92" s="3">
        <f t="shared" si="5"/>
        <v>0.17542978048135419</v>
      </c>
      <c r="I92">
        <f>MAX(0,C92-E92-Rekenwaarden!$B$1)</f>
        <v>18.423999999999999</v>
      </c>
      <c r="J92">
        <f>MAX(0,D92-F92-Rekenwaarden!$B$1)</f>
        <v>0</v>
      </c>
      <c r="K92">
        <f t="shared" si="6"/>
        <v>19.386000000000003</v>
      </c>
      <c r="L92" s="3">
        <f t="shared" si="7"/>
        <v>0.51272150224808255</v>
      </c>
      <c r="M92">
        <f>MAX(0,_xlfn.IFS(K92&lt;Rekenwaarden!$B$1,E92-K92,K92&gt;=Rekenwaarden!$B$1,E92-K92))</f>
        <v>0</v>
      </c>
      <c r="N92">
        <f>MAX(0,_xlfn.IFS(K92&lt;Rekenwaarden!$B$1,F92,K92&gt;=Rekenwaarden!$B$1,(K92-G92-E92-F92)*-1))</f>
        <v>0</v>
      </c>
    </row>
    <row r="93" spans="1:14" x14ac:dyDescent="0.25">
      <c r="A93" s="1">
        <v>43922</v>
      </c>
      <c r="B93">
        <v>37.47</v>
      </c>
      <c r="C93">
        <v>30.32</v>
      </c>
      <c r="D93">
        <v>0</v>
      </c>
      <c r="E93">
        <v>4.0739999999999998</v>
      </c>
      <c r="F93">
        <v>3.5960000000000001</v>
      </c>
      <c r="G93">
        <f t="shared" si="4"/>
        <v>7.1499999999999986</v>
      </c>
      <c r="H93" s="3">
        <f t="shared" si="5"/>
        <v>0.19081932212436611</v>
      </c>
      <c r="I93">
        <f>MAX(0,C93-E93-Rekenwaarden!$B$1)</f>
        <v>17.446000000000002</v>
      </c>
      <c r="J93">
        <f>MAX(0,D93-F93-Rekenwaarden!$B$1)</f>
        <v>0</v>
      </c>
      <c r="K93">
        <f t="shared" si="6"/>
        <v>20.023999999999997</v>
      </c>
      <c r="L93" s="3">
        <f t="shared" si="7"/>
        <v>0.53440085401654647</v>
      </c>
      <c r="M93">
        <f>MAX(0,_xlfn.IFS(K93&lt;Rekenwaarden!$B$1,E93-K93,K93&gt;=Rekenwaarden!$B$1,E93-K93))</f>
        <v>0</v>
      </c>
      <c r="N93">
        <f>MAX(0,_xlfn.IFS(K93&lt;Rekenwaarden!$B$1,F93,K93&gt;=Rekenwaarden!$B$1,(K93-G93-E93-F93)*-1))</f>
        <v>0</v>
      </c>
    </row>
    <row r="94" spans="1:14" x14ac:dyDescent="0.25">
      <c r="A94" s="1">
        <v>43923</v>
      </c>
      <c r="B94">
        <v>13.05</v>
      </c>
      <c r="C94">
        <v>5.0810000000000004</v>
      </c>
      <c r="D94">
        <v>0</v>
      </c>
      <c r="E94">
        <v>9.86</v>
      </c>
      <c r="F94">
        <v>3.734</v>
      </c>
      <c r="G94">
        <f t="shared" si="4"/>
        <v>7.9690000000000003</v>
      </c>
      <c r="H94" s="3">
        <f t="shared" si="5"/>
        <v>0.61065134099616858</v>
      </c>
      <c r="I94">
        <f>MAX(0,C94-E94-Rekenwaarden!$B$1)</f>
        <v>0</v>
      </c>
      <c r="J94">
        <f>MAX(0,D94-F94-Rekenwaarden!$B$1)</f>
        <v>0</v>
      </c>
      <c r="K94">
        <f t="shared" si="6"/>
        <v>13.05</v>
      </c>
      <c r="L94" s="3">
        <f t="shared" si="7"/>
        <v>1</v>
      </c>
      <c r="M94">
        <f>MAX(0,_xlfn.IFS(K94&lt;Rekenwaarden!$B$1,E94-K94,K94&gt;=Rekenwaarden!$B$1,E94-K94))</f>
        <v>0</v>
      </c>
      <c r="N94">
        <f>MAX(0,_xlfn.IFS(K94&lt;Rekenwaarden!$B$1,F94,K94&gt;=Rekenwaarden!$B$1,(K94-G94-E94-F94)*-1))</f>
        <v>8.5129999999999981</v>
      </c>
    </row>
    <row r="95" spans="1:14" x14ac:dyDescent="0.25">
      <c r="A95" s="1">
        <v>43924</v>
      </c>
      <c r="B95">
        <v>26.45</v>
      </c>
      <c r="C95">
        <v>20.594999999999999</v>
      </c>
      <c r="D95">
        <v>0</v>
      </c>
      <c r="E95">
        <v>4.7279999999999998</v>
      </c>
      <c r="F95">
        <v>4.1100000000000003</v>
      </c>
      <c r="G95">
        <f t="shared" si="4"/>
        <v>5.8550000000000004</v>
      </c>
      <c r="H95" s="3">
        <f t="shared" si="5"/>
        <v>0.22136105860113423</v>
      </c>
      <c r="I95">
        <f>MAX(0,C95-E95-Rekenwaarden!$B$1)</f>
        <v>7.0669999999999984</v>
      </c>
      <c r="J95">
        <f>MAX(0,D95-F95-Rekenwaarden!$B$1)</f>
        <v>0</v>
      </c>
      <c r="K95">
        <f t="shared" si="6"/>
        <v>19.383000000000003</v>
      </c>
      <c r="L95" s="3">
        <f t="shared" si="7"/>
        <v>0.73281663516068063</v>
      </c>
      <c r="M95">
        <f>MAX(0,_xlfn.IFS(K95&lt;Rekenwaarden!$B$1,E95-K95,K95&gt;=Rekenwaarden!$B$1,E95-K95))</f>
        <v>0</v>
      </c>
      <c r="N95">
        <f>MAX(0,_xlfn.IFS(K95&lt;Rekenwaarden!$B$1,F95,K95&gt;=Rekenwaarden!$B$1,(K95-G95-E95-F95)*-1))</f>
        <v>0</v>
      </c>
    </row>
    <row r="96" spans="1:14" x14ac:dyDescent="0.25">
      <c r="A96" s="1">
        <v>43925</v>
      </c>
      <c r="B96">
        <v>32.51</v>
      </c>
      <c r="C96">
        <v>0</v>
      </c>
      <c r="D96">
        <v>27.298999999999999</v>
      </c>
      <c r="E96">
        <v>0</v>
      </c>
      <c r="F96">
        <v>5.2389999999999999</v>
      </c>
      <c r="G96">
        <f t="shared" si="4"/>
        <v>5.2109999999999985</v>
      </c>
      <c r="H96" s="3">
        <f t="shared" si="5"/>
        <v>0.16028914180252227</v>
      </c>
      <c r="I96">
        <f>MAX(0,C96-E96-Rekenwaarden!$B$1)</f>
        <v>0</v>
      </c>
      <c r="J96">
        <f>MAX(0,D96-F96-Rekenwaarden!$B$1)</f>
        <v>13.259999999999998</v>
      </c>
      <c r="K96">
        <f t="shared" si="6"/>
        <v>19.25</v>
      </c>
      <c r="L96" s="3">
        <f t="shared" si="7"/>
        <v>0.59212549984620122</v>
      </c>
      <c r="M96">
        <f>MAX(0,_xlfn.IFS(K96&lt;Rekenwaarden!$B$1,E96-K96,K96&gt;=Rekenwaarden!$B$1,E96-K96))</f>
        <v>0</v>
      </c>
      <c r="N96">
        <f>MAX(0,_xlfn.IFS(K96&lt;Rekenwaarden!$B$1,F96,K96&gt;=Rekenwaarden!$B$1,(K96-G96-E96-F96)*-1))</f>
        <v>0</v>
      </c>
    </row>
    <row r="97" spans="1:14" x14ac:dyDescent="0.25">
      <c r="A97" s="1">
        <v>43926</v>
      </c>
      <c r="B97">
        <v>37.729999999999997</v>
      </c>
      <c r="C97">
        <v>0</v>
      </c>
      <c r="D97">
        <v>32.470999999999997</v>
      </c>
      <c r="E97">
        <v>0</v>
      </c>
      <c r="F97">
        <v>6.3280000000000003</v>
      </c>
      <c r="G97">
        <f t="shared" si="4"/>
        <v>5.2590000000000003</v>
      </c>
      <c r="H97" s="3">
        <f t="shared" si="5"/>
        <v>0.13938510469122717</v>
      </c>
      <c r="I97">
        <f>MAX(0,C97-E97-Rekenwaarden!$B$1)</f>
        <v>0</v>
      </c>
      <c r="J97">
        <f>MAX(0,D97-F97-Rekenwaarden!$B$1)</f>
        <v>17.342999999999996</v>
      </c>
      <c r="K97">
        <f t="shared" si="6"/>
        <v>20.387</v>
      </c>
      <c r="L97" s="3">
        <f t="shared" si="7"/>
        <v>0.54033925258415061</v>
      </c>
      <c r="M97">
        <f>MAX(0,_xlfn.IFS(K97&lt;Rekenwaarden!$B$1,E97-K97,K97&gt;=Rekenwaarden!$B$1,E97-K97))</f>
        <v>0</v>
      </c>
      <c r="N97">
        <f>MAX(0,_xlfn.IFS(K97&lt;Rekenwaarden!$B$1,F97,K97&gt;=Rekenwaarden!$B$1,(K97-G97-E97-F97)*-1))</f>
        <v>0</v>
      </c>
    </row>
    <row r="98" spans="1:14" x14ac:dyDescent="0.25">
      <c r="A98" s="1">
        <v>43927</v>
      </c>
      <c r="B98">
        <v>27.84</v>
      </c>
      <c r="C98">
        <v>23.882999999999999</v>
      </c>
      <c r="D98">
        <v>0</v>
      </c>
      <c r="E98">
        <v>3.5649999999999999</v>
      </c>
      <c r="F98">
        <v>2.6640000000000001</v>
      </c>
      <c r="G98">
        <f t="shared" si="4"/>
        <v>3.9570000000000007</v>
      </c>
      <c r="H98" s="3">
        <f t="shared" si="5"/>
        <v>0.14213362068965521</v>
      </c>
      <c r="I98">
        <f>MAX(0,C98-E98-Rekenwaarden!$B$1)</f>
        <v>11.517999999999997</v>
      </c>
      <c r="J98">
        <f>MAX(0,D98-F98-Rekenwaarden!$B$1)</f>
        <v>0</v>
      </c>
      <c r="K98">
        <f t="shared" si="6"/>
        <v>16.322000000000003</v>
      </c>
      <c r="L98" s="3">
        <f t="shared" si="7"/>
        <v>0.58627873563218402</v>
      </c>
      <c r="M98">
        <f>MAX(0,_xlfn.IFS(K98&lt;Rekenwaarden!$B$1,E98-K98,K98&gt;=Rekenwaarden!$B$1,E98-K98))</f>
        <v>0</v>
      </c>
      <c r="N98">
        <f>MAX(0,_xlfn.IFS(K98&lt;Rekenwaarden!$B$1,F98,K98&gt;=Rekenwaarden!$B$1,(K98-G98-E98-F98)*-1))</f>
        <v>0</v>
      </c>
    </row>
    <row r="99" spans="1:14" x14ac:dyDescent="0.25">
      <c r="A99" s="1">
        <v>43928</v>
      </c>
      <c r="B99">
        <v>35.76</v>
      </c>
      <c r="C99">
        <v>29.951000000000001</v>
      </c>
      <c r="D99">
        <v>0</v>
      </c>
      <c r="E99">
        <v>5.2969999999999997</v>
      </c>
      <c r="F99">
        <v>2.911</v>
      </c>
      <c r="G99">
        <f t="shared" si="4"/>
        <v>5.8089999999999975</v>
      </c>
      <c r="H99" s="3">
        <f t="shared" si="5"/>
        <v>0.16244407158836682</v>
      </c>
      <c r="I99">
        <f>MAX(0,C99-E99-Rekenwaarden!$B$1)</f>
        <v>15.853999999999999</v>
      </c>
      <c r="J99">
        <f>MAX(0,D99-F99-Rekenwaarden!$B$1)</f>
        <v>0</v>
      </c>
      <c r="K99">
        <f t="shared" si="6"/>
        <v>19.905999999999999</v>
      </c>
      <c r="L99" s="3">
        <f t="shared" si="7"/>
        <v>0.55665548098434003</v>
      </c>
      <c r="M99">
        <f>MAX(0,_xlfn.IFS(K99&lt;Rekenwaarden!$B$1,E99-K99,K99&gt;=Rekenwaarden!$B$1,E99-K99))</f>
        <v>0</v>
      </c>
      <c r="N99">
        <f>MAX(0,_xlfn.IFS(K99&lt;Rekenwaarden!$B$1,F99,K99&gt;=Rekenwaarden!$B$1,(K99-G99-E99-F99)*-1))</f>
        <v>0</v>
      </c>
    </row>
    <row r="100" spans="1:14" x14ac:dyDescent="0.25">
      <c r="A100" s="1">
        <v>43929</v>
      </c>
      <c r="B100">
        <v>34.549999999999997</v>
      </c>
      <c r="C100">
        <v>26.725000000000001</v>
      </c>
      <c r="D100">
        <v>0</v>
      </c>
      <c r="E100">
        <v>5.2460000000000004</v>
      </c>
      <c r="F100">
        <v>3.181</v>
      </c>
      <c r="G100">
        <f t="shared" si="4"/>
        <v>7.8249999999999957</v>
      </c>
      <c r="H100" s="3">
        <f t="shared" si="5"/>
        <v>0.2264833574529666</v>
      </c>
      <c r="I100">
        <f>MAX(0,C100-E100-Rekenwaarden!$B$1)</f>
        <v>12.678999999999998</v>
      </c>
      <c r="J100">
        <f>MAX(0,D100-F100-Rekenwaarden!$B$1)</f>
        <v>0</v>
      </c>
      <c r="K100">
        <f t="shared" si="6"/>
        <v>21.870999999999999</v>
      </c>
      <c r="L100" s="3">
        <f t="shared" si="7"/>
        <v>0.63302460202604927</v>
      </c>
      <c r="M100">
        <f>MAX(0,_xlfn.IFS(K100&lt;Rekenwaarden!$B$1,E100-K100,K100&gt;=Rekenwaarden!$B$1,E100-K100))</f>
        <v>0</v>
      </c>
      <c r="N100">
        <f>MAX(0,_xlfn.IFS(K100&lt;Rekenwaarden!$B$1,F100,K100&gt;=Rekenwaarden!$B$1,(K100-G100-E100-F100)*-1))</f>
        <v>0</v>
      </c>
    </row>
    <row r="101" spans="1:14" x14ac:dyDescent="0.25">
      <c r="A101" s="1">
        <v>43930</v>
      </c>
      <c r="B101">
        <v>31.92</v>
      </c>
      <c r="C101">
        <v>25.283999999999999</v>
      </c>
      <c r="D101">
        <v>0</v>
      </c>
      <c r="E101">
        <v>3.9169999999999998</v>
      </c>
      <c r="F101">
        <v>3.3530000000000002</v>
      </c>
      <c r="G101">
        <f t="shared" si="4"/>
        <v>6.6360000000000028</v>
      </c>
      <c r="H101" s="3">
        <f t="shared" si="5"/>
        <v>0.20789473684210533</v>
      </c>
      <c r="I101">
        <f>MAX(0,C101-E101-Rekenwaarden!$B$1)</f>
        <v>12.566999999999997</v>
      </c>
      <c r="J101">
        <f>MAX(0,D101-F101-Rekenwaarden!$B$1)</f>
        <v>0</v>
      </c>
      <c r="K101">
        <f t="shared" si="6"/>
        <v>19.353000000000005</v>
      </c>
      <c r="L101" s="3">
        <f t="shared" si="7"/>
        <v>0.60629699248120317</v>
      </c>
      <c r="M101">
        <f>MAX(0,_xlfn.IFS(K101&lt;Rekenwaarden!$B$1,E101-K101,K101&gt;=Rekenwaarden!$B$1,E101-K101))</f>
        <v>0</v>
      </c>
      <c r="N101">
        <f>MAX(0,_xlfn.IFS(K101&lt;Rekenwaarden!$B$1,F101,K101&gt;=Rekenwaarden!$B$1,(K101-G101-E101-F101)*-1))</f>
        <v>0</v>
      </c>
    </row>
    <row r="102" spans="1:14" x14ac:dyDescent="0.25">
      <c r="A102" s="1">
        <v>43931</v>
      </c>
      <c r="B102">
        <v>35.659999999999997</v>
      </c>
      <c r="C102">
        <v>29.541</v>
      </c>
      <c r="D102">
        <v>0</v>
      </c>
      <c r="E102">
        <v>1.8560000000000001</v>
      </c>
      <c r="F102">
        <v>4.1559999999999997</v>
      </c>
      <c r="G102">
        <f t="shared" si="4"/>
        <v>6.1189999999999962</v>
      </c>
      <c r="H102" s="3">
        <f t="shared" si="5"/>
        <v>0.17159282108805377</v>
      </c>
      <c r="I102">
        <f>MAX(0,C102-E102-Rekenwaarden!$B$1)</f>
        <v>18.884999999999998</v>
      </c>
      <c r="J102">
        <f>MAX(0,D102-F102-Rekenwaarden!$B$1)</f>
        <v>0</v>
      </c>
      <c r="K102">
        <f t="shared" si="6"/>
        <v>16.774999999999999</v>
      </c>
      <c r="L102" s="3">
        <f t="shared" si="7"/>
        <v>0.47041503084688729</v>
      </c>
      <c r="M102">
        <f>MAX(0,_xlfn.IFS(K102&lt;Rekenwaarden!$B$1,E102-K102,K102&gt;=Rekenwaarden!$B$1,E102-K102))</f>
        <v>0</v>
      </c>
      <c r="N102">
        <f>MAX(0,_xlfn.IFS(K102&lt;Rekenwaarden!$B$1,F102,K102&gt;=Rekenwaarden!$B$1,(K102-G102-E102-F102)*-1))</f>
        <v>0</v>
      </c>
    </row>
    <row r="103" spans="1:14" x14ac:dyDescent="0.25">
      <c r="A103" s="1">
        <v>43932</v>
      </c>
      <c r="B103">
        <v>35.770000000000003</v>
      </c>
      <c r="C103">
        <v>0</v>
      </c>
      <c r="D103">
        <v>25.38</v>
      </c>
      <c r="E103">
        <v>0</v>
      </c>
      <c r="F103">
        <v>7.3179999999999996</v>
      </c>
      <c r="G103">
        <f t="shared" si="4"/>
        <v>10.390000000000004</v>
      </c>
      <c r="H103" s="3">
        <f t="shared" si="5"/>
        <v>0.29046687168017898</v>
      </c>
      <c r="I103">
        <f>MAX(0,C103-E103-Rekenwaarden!$B$1)</f>
        <v>0</v>
      </c>
      <c r="J103">
        <f>MAX(0,D103-F103-Rekenwaarden!$B$1)</f>
        <v>9.2619999999999969</v>
      </c>
      <c r="K103">
        <f t="shared" si="6"/>
        <v>26.508000000000006</v>
      </c>
      <c r="L103" s="3">
        <f t="shared" si="7"/>
        <v>0.74106793402292437</v>
      </c>
      <c r="M103">
        <f>MAX(0,_xlfn.IFS(K103&lt;Rekenwaarden!$B$1,E103-K103,K103&gt;=Rekenwaarden!$B$1,E103-K103))</f>
        <v>0</v>
      </c>
      <c r="N103">
        <f>MAX(0,_xlfn.IFS(K103&lt;Rekenwaarden!$B$1,F103,K103&gt;=Rekenwaarden!$B$1,(K103-G103-E103-F103)*-1))</f>
        <v>0</v>
      </c>
    </row>
    <row r="104" spans="1:14" x14ac:dyDescent="0.25">
      <c r="A104" s="1">
        <v>43933</v>
      </c>
      <c r="B104">
        <v>26.9</v>
      </c>
      <c r="C104">
        <v>0</v>
      </c>
      <c r="D104">
        <v>20.91</v>
      </c>
      <c r="E104">
        <v>0</v>
      </c>
      <c r="F104">
        <v>5.84</v>
      </c>
      <c r="G104">
        <f t="shared" si="4"/>
        <v>5.9899999999999984</v>
      </c>
      <c r="H104" s="3">
        <f t="shared" si="5"/>
        <v>0.22267657992565051</v>
      </c>
      <c r="I104">
        <f>MAX(0,C104-E104-Rekenwaarden!$B$1)</f>
        <v>0</v>
      </c>
      <c r="J104">
        <f>MAX(0,D104-F104-Rekenwaarden!$B$1)</f>
        <v>6.27</v>
      </c>
      <c r="K104">
        <f t="shared" si="6"/>
        <v>20.63</v>
      </c>
      <c r="L104" s="3">
        <f t="shared" si="7"/>
        <v>0.76691449814126389</v>
      </c>
      <c r="M104">
        <f>MAX(0,_xlfn.IFS(K104&lt;Rekenwaarden!$B$1,E104-K104,K104&gt;=Rekenwaarden!$B$1,E104-K104))</f>
        <v>0</v>
      </c>
      <c r="N104">
        <f>MAX(0,_xlfn.IFS(K104&lt;Rekenwaarden!$B$1,F104,K104&gt;=Rekenwaarden!$B$1,(K104-G104-E104-F104)*-1))</f>
        <v>0</v>
      </c>
    </row>
    <row r="105" spans="1:14" x14ac:dyDescent="0.25">
      <c r="A105" s="1">
        <v>43934</v>
      </c>
      <c r="B105">
        <v>30.92</v>
      </c>
      <c r="C105">
        <v>24.928000000000001</v>
      </c>
      <c r="D105">
        <v>0</v>
      </c>
      <c r="E105">
        <v>3.07</v>
      </c>
      <c r="F105">
        <v>3.3370000000000002</v>
      </c>
      <c r="G105">
        <f t="shared" si="4"/>
        <v>5.9920000000000009</v>
      </c>
      <c r="H105" s="3">
        <f t="shared" si="5"/>
        <v>0.19379042690815007</v>
      </c>
      <c r="I105">
        <f>MAX(0,C105-E105-Rekenwaarden!$B$1)</f>
        <v>13.058</v>
      </c>
      <c r="J105">
        <f>MAX(0,D105-F105-Rekenwaarden!$B$1)</f>
        <v>0</v>
      </c>
      <c r="K105">
        <f t="shared" si="6"/>
        <v>17.862000000000002</v>
      </c>
      <c r="L105" s="3">
        <f t="shared" si="7"/>
        <v>0.57768434670116431</v>
      </c>
      <c r="M105">
        <f>MAX(0,_xlfn.IFS(K105&lt;Rekenwaarden!$B$1,E105-K105,K105&gt;=Rekenwaarden!$B$1,E105-K105))</f>
        <v>0</v>
      </c>
      <c r="N105">
        <f>MAX(0,_xlfn.IFS(K105&lt;Rekenwaarden!$B$1,F105,K105&gt;=Rekenwaarden!$B$1,(K105-G105-E105-F105)*-1))</f>
        <v>0</v>
      </c>
    </row>
    <row r="106" spans="1:14" x14ac:dyDescent="0.25">
      <c r="A106" s="1">
        <v>43935</v>
      </c>
      <c r="B106">
        <v>26.44</v>
      </c>
      <c r="C106">
        <v>19.526</v>
      </c>
      <c r="D106">
        <v>0</v>
      </c>
      <c r="E106">
        <v>2.3090000000000002</v>
      </c>
      <c r="F106">
        <v>3.5110000000000001</v>
      </c>
      <c r="G106">
        <f t="shared" si="4"/>
        <v>6.9140000000000015</v>
      </c>
      <c r="H106" s="3">
        <f t="shared" si="5"/>
        <v>0.26149773071104393</v>
      </c>
      <c r="I106">
        <f>MAX(0,C106-E106-Rekenwaarden!$B$1)</f>
        <v>8.416999999999998</v>
      </c>
      <c r="J106">
        <f>MAX(0,D106-F106-Rekenwaarden!$B$1)</f>
        <v>0</v>
      </c>
      <c r="K106">
        <f t="shared" si="6"/>
        <v>18.023000000000003</v>
      </c>
      <c r="L106" s="3">
        <f t="shared" si="7"/>
        <v>0.68165658093797288</v>
      </c>
      <c r="M106">
        <f>MAX(0,_xlfn.IFS(K106&lt;Rekenwaarden!$B$1,E106-K106,K106&gt;=Rekenwaarden!$B$1,E106-K106))</f>
        <v>0</v>
      </c>
      <c r="N106">
        <f>MAX(0,_xlfn.IFS(K106&lt;Rekenwaarden!$B$1,F106,K106&gt;=Rekenwaarden!$B$1,(K106-G106-E106-F106)*-1))</f>
        <v>0</v>
      </c>
    </row>
    <row r="107" spans="1:14" x14ac:dyDescent="0.25">
      <c r="A107" s="1">
        <v>43936</v>
      </c>
      <c r="B107">
        <v>34.130000000000003</v>
      </c>
      <c r="C107">
        <v>28.286000000000001</v>
      </c>
      <c r="D107">
        <v>0</v>
      </c>
      <c r="E107">
        <v>2.4710000000000001</v>
      </c>
      <c r="F107">
        <v>4.1420000000000003</v>
      </c>
      <c r="G107">
        <f t="shared" si="4"/>
        <v>5.8440000000000012</v>
      </c>
      <c r="H107" s="3">
        <f t="shared" si="5"/>
        <v>0.17122765895106945</v>
      </c>
      <c r="I107">
        <f>MAX(0,C107-E107-Rekenwaarden!$B$1)</f>
        <v>17.015000000000001</v>
      </c>
      <c r="J107">
        <f>MAX(0,D107-F107-Rekenwaarden!$B$1)</f>
        <v>0</v>
      </c>
      <c r="K107">
        <f t="shared" si="6"/>
        <v>17.115000000000002</v>
      </c>
      <c r="L107" s="3">
        <f t="shared" si="7"/>
        <v>0.50146498681511864</v>
      </c>
      <c r="M107">
        <f>MAX(0,_xlfn.IFS(K107&lt;Rekenwaarden!$B$1,E107-K107,K107&gt;=Rekenwaarden!$B$1,E107-K107))</f>
        <v>0</v>
      </c>
      <c r="N107">
        <f>MAX(0,_xlfn.IFS(K107&lt;Rekenwaarden!$B$1,F107,K107&gt;=Rekenwaarden!$B$1,(K107-G107-E107-F107)*-1))</f>
        <v>0</v>
      </c>
    </row>
    <row r="108" spans="1:14" x14ac:dyDescent="0.25">
      <c r="A108" s="1">
        <v>43937</v>
      </c>
      <c r="B108">
        <v>34.61</v>
      </c>
      <c r="C108">
        <v>29.939</v>
      </c>
      <c r="D108">
        <v>0</v>
      </c>
      <c r="E108">
        <v>2.6890000000000001</v>
      </c>
      <c r="F108">
        <v>4.82</v>
      </c>
      <c r="G108">
        <f t="shared" si="4"/>
        <v>4.6709999999999994</v>
      </c>
      <c r="H108" s="3">
        <f t="shared" si="5"/>
        <v>0.13496099393238947</v>
      </c>
      <c r="I108">
        <f>MAX(0,C108-E108-Rekenwaarden!$B$1)</f>
        <v>18.45</v>
      </c>
      <c r="J108">
        <f>MAX(0,D108-F108-Rekenwaarden!$B$1)</f>
        <v>0</v>
      </c>
      <c r="K108">
        <f t="shared" si="6"/>
        <v>16.16</v>
      </c>
      <c r="L108" s="3">
        <f t="shared" si="7"/>
        <v>0.46691707598959842</v>
      </c>
      <c r="M108">
        <f>MAX(0,_xlfn.IFS(K108&lt;Rekenwaarden!$B$1,E108-K108,K108&gt;=Rekenwaarden!$B$1,E108-K108))</f>
        <v>0</v>
      </c>
      <c r="N108">
        <f>MAX(0,_xlfn.IFS(K108&lt;Rekenwaarden!$B$1,F108,K108&gt;=Rekenwaarden!$B$1,(K108-G108-E108-F108)*-1))</f>
        <v>0</v>
      </c>
    </row>
    <row r="109" spans="1:14" x14ac:dyDescent="0.25">
      <c r="A109" s="1">
        <v>43938</v>
      </c>
      <c r="B109">
        <v>32.630000000000003</v>
      </c>
      <c r="C109">
        <v>26.177</v>
      </c>
      <c r="D109">
        <v>0</v>
      </c>
      <c r="E109">
        <v>1.1990000000000001</v>
      </c>
      <c r="F109">
        <v>3.7389999999999999</v>
      </c>
      <c r="G109">
        <f t="shared" si="4"/>
        <v>6.453000000000003</v>
      </c>
      <c r="H109" s="3">
        <f t="shared" si="5"/>
        <v>0.19776279497395044</v>
      </c>
      <c r="I109">
        <f>MAX(0,C109-E109-Rekenwaarden!$B$1)</f>
        <v>16.177999999999997</v>
      </c>
      <c r="J109">
        <f>MAX(0,D109-F109-Rekenwaarden!$B$1)</f>
        <v>0</v>
      </c>
      <c r="K109">
        <f t="shared" si="6"/>
        <v>16.452000000000005</v>
      </c>
      <c r="L109" s="3">
        <f t="shared" si="7"/>
        <v>0.50419859025436731</v>
      </c>
      <c r="M109">
        <f>MAX(0,_xlfn.IFS(K109&lt;Rekenwaarden!$B$1,E109-K109,K109&gt;=Rekenwaarden!$B$1,E109-K109))</f>
        <v>0</v>
      </c>
      <c r="N109">
        <f>MAX(0,_xlfn.IFS(K109&lt;Rekenwaarden!$B$1,F109,K109&gt;=Rekenwaarden!$B$1,(K109-G109-E109-F109)*-1))</f>
        <v>0</v>
      </c>
    </row>
    <row r="110" spans="1:14" x14ac:dyDescent="0.25">
      <c r="A110" s="1">
        <v>43939</v>
      </c>
      <c r="B110">
        <v>16.55</v>
      </c>
      <c r="C110">
        <v>0</v>
      </c>
      <c r="D110">
        <v>12.61</v>
      </c>
      <c r="E110">
        <v>0</v>
      </c>
      <c r="F110">
        <v>4.9649999999999999</v>
      </c>
      <c r="G110">
        <f t="shared" si="4"/>
        <v>3.9400000000000013</v>
      </c>
      <c r="H110" s="3">
        <f t="shared" si="5"/>
        <v>0.23806646525679764</v>
      </c>
      <c r="I110">
        <f>MAX(0,C110-E110-Rekenwaarden!$B$1)</f>
        <v>0</v>
      </c>
      <c r="J110">
        <f>MAX(0,D110-F110-Rekenwaarden!$B$1)</f>
        <v>0</v>
      </c>
      <c r="K110">
        <f t="shared" si="6"/>
        <v>16.55</v>
      </c>
      <c r="L110" s="3">
        <f t="shared" si="7"/>
        <v>1</v>
      </c>
      <c r="M110">
        <f>MAX(0,_xlfn.IFS(K110&lt;Rekenwaarden!$B$1,E110-K110,K110&gt;=Rekenwaarden!$B$1,E110-K110))</f>
        <v>0</v>
      </c>
      <c r="N110">
        <f>MAX(0,_xlfn.IFS(K110&lt;Rekenwaarden!$B$1,F110,K110&gt;=Rekenwaarden!$B$1,(K110-G110-E110-F110)*-1))</f>
        <v>0</v>
      </c>
    </row>
    <row r="111" spans="1:14" x14ac:dyDescent="0.25">
      <c r="A111" s="1">
        <v>43940</v>
      </c>
      <c r="B111">
        <v>16.37</v>
      </c>
      <c r="C111">
        <v>0</v>
      </c>
      <c r="D111">
        <v>9.1539999999999999</v>
      </c>
      <c r="E111">
        <v>0</v>
      </c>
      <c r="F111">
        <v>9.125</v>
      </c>
      <c r="G111">
        <f t="shared" si="4"/>
        <v>7.2160000000000011</v>
      </c>
      <c r="H111" s="3">
        <f t="shared" si="5"/>
        <v>0.44080635308491145</v>
      </c>
      <c r="I111">
        <f>MAX(0,C111-E111-Rekenwaarden!$B$1)</f>
        <v>0</v>
      </c>
      <c r="J111">
        <f>MAX(0,D111-F111-Rekenwaarden!$B$1)</f>
        <v>0</v>
      </c>
      <c r="K111">
        <f t="shared" si="6"/>
        <v>16.37</v>
      </c>
      <c r="L111" s="3">
        <f t="shared" si="7"/>
        <v>1</v>
      </c>
      <c r="M111">
        <f>MAX(0,_xlfn.IFS(K111&lt;Rekenwaarden!$B$1,E111-K111,K111&gt;=Rekenwaarden!$B$1,E111-K111))</f>
        <v>0</v>
      </c>
      <c r="N111">
        <f>MAX(0,_xlfn.IFS(K111&lt;Rekenwaarden!$B$1,F111,K111&gt;=Rekenwaarden!$B$1,(K111-G111-E111-F111)*-1))</f>
        <v>0</v>
      </c>
    </row>
    <row r="112" spans="1:14" x14ac:dyDescent="0.25">
      <c r="A112" s="1">
        <v>43941</v>
      </c>
      <c r="B112">
        <v>38.36</v>
      </c>
      <c r="C112">
        <v>33.252000000000002</v>
      </c>
      <c r="D112">
        <v>0</v>
      </c>
      <c r="E112">
        <v>2.9180000000000001</v>
      </c>
      <c r="F112">
        <v>3.1549999999999998</v>
      </c>
      <c r="G112">
        <f t="shared" si="4"/>
        <v>5.107999999999997</v>
      </c>
      <c r="H112" s="3">
        <f t="shared" si="5"/>
        <v>0.13315954118873818</v>
      </c>
      <c r="I112">
        <f>MAX(0,C112-E112-Rekenwaarden!$B$1)</f>
        <v>21.534000000000002</v>
      </c>
      <c r="J112">
        <f>MAX(0,D112-F112-Rekenwaarden!$B$1)</f>
        <v>0</v>
      </c>
      <c r="K112">
        <f t="shared" si="6"/>
        <v>16.825999999999997</v>
      </c>
      <c r="L112" s="3">
        <f t="shared" si="7"/>
        <v>0.43863399374348272</v>
      </c>
      <c r="M112">
        <f>MAX(0,_xlfn.IFS(K112&lt;Rekenwaarden!$B$1,E112-K112,K112&gt;=Rekenwaarden!$B$1,E112-K112))</f>
        <v>0</v>
      </c>
      <c r="N112">
        <f>MAX(0,_xlfn.IFS(K112&lt;Rekenwaarden!$B$1,F112,K112&gt;=Rekenwaarden!$B$1,(K112-G112-E112-F112)*-1))</f>
        <v>0</v>
      </c>
    </row>
    <row r="113" spans="1:14" x14ac:dyDescent="0.25">
      <c r="A113" s="1">
        <v>43942</v>
      </c>
      <c r="B113">
        <v>38.31</v>
      </c>
      <c r="C113">
        <v>30.228000000000002</v>
      </c>
      <c r="D113">
        <v>0</v>
      </c>
      <c r="E113">
        <v>1.7490000000000001</v>
      </c>
      <c r="F113">
        <v>3.2949999999999999</v>
      </c>
      <c r="G113">
        <f t="shared" si="4"/>
        <v>8.0820000000000007</v>
      </c>
      <c r="H113" s="3">
        <f t="shared" si="5"/>
        <v>0.21096319498825372</v>
      </c>
      <c r="I113">
        <f>MAX(0,C113-E113-Rekenwaarden!$B$1)</f>
        <v>19.679000000000002</v>
      </c>
      <c r="J113">
        <f>MAX(0,D113-F113-Rekenwaarden!$B$1)</f>
        <v>0</v>
      </c>
      <c r="K113">
        <f t="shared" si="6"/>
        <v>18.631</v>
      </c>
      <c r="L113" s="3">
        <f t="shared" si="7"/>
        <v>0.48632210910989293</v>
      </c>
      <c r="M113">
        <f>MAX(0,_xlfn.IFS(K113&lt;Rekenwaarden!$B$1,E113-K113,K113&gt;=Rekenwaarden!$B$1,E113-K113))</f>
        <v>0</v>
      </c>
      <c r="N113">
        <f>MAX(0,_xlfn.IFS(K113&lt;Rekenwaarden!$B$1,F113,K113&gt;=Rekenwaarden!$B$1,(K113-G113-E113-F113)*-1))</f>
        <v>0</v>
      </c>
    </row>
    <row r="114" spans="1:14" x14ac:dyDescent="0.25">
      <c r="A114" s="1">
        <v>43943</v>
      </c>
      <c r="B114">
        <v>38.270000000000003</v>
      </c>
      <c r="C114">
        <v>33.302999999999997</v>
      </c>
      <c r="D114">
        <v>0</v>
      </c>
      <c r="E114">
        <v>4.1289999999999996</v>
      </c>
      <c r="F114">
        <v>3.88</v>
      </c>
      <c r="G114">
        <f t="shared" si="4"/>
        <v>4.9670000000000059</v>
      </c>
      <c r="H114" s="3">
        <f t="shared" si="5"/>
        <v>0.12978834596289537</v>
      </c>
      <c r="I114">
        <f>MAX(0,C114-E114-Rekenwaarden!$B$1)</f>
        <v>20.373999999999999</v>
      </c>
      <c r="J114">
        <f>MAX(0,D114-F114-Rekenwaarden!$B$1)</f>
        <v>0</v>
      </c>
      <c r="K114">
        <f t="shared" si="6"/>
        <v>17.896000000000004</v>
      </c>
      <c r="L114" s="3">
        <f t="shared" si="7"/>
        <v>0.46762477136137975</v>
      </c>
      <c r="M114">
        <f>MAX(0,_xlfn.IFS(K114&lt;Rekenwaarden!$B$1,E114-K114,K114&gt;=Rekenwaarden!$B$1,E114-K114))</f>
        <v>0</v>
      </c>
      <c r="N114">
        <f>MAX(0,_xlfn.IFS(K114&lt;Rekenwaarden!$B$1,F114,K114&gt;=Rekenwaarden!$B$1,(K114-G114-E114-F114)*-1))</f>
        <v>0</v>
      </c>
    </row>
    <row r="115" spans="1:14" x14ac:dyDescent="0.25">
      <c r="A115" s="1">
        <v>43944</v>
      </c>
      <c r="B115">
        <v>36.950000000000003</v>
      </c>
      <c r="C115">
        <v>29.855</v>
      </c>
      <c r="D115">
        <v>0</v>
      </c>
      <c r="E115">
        <v>1.365</v>
      </c>
      <c r="F115">
        <v>3.367</v>
      </c>
      <c r="G115">
        <f t="shared" si="4"/>
        <v>7.0950000000000024</v>
      </c>
      <c r="H115" s="3">
        <f t="shared" si="5"/>
        <v>0.19201623815967528</v>
      </c>
      <c r="I115">
        <f>MAX(0,C115-E115-Rekenwaarden!$B$1)</f>
        <v>19.690000000000001</v>
      </c>
      <c r="J115">
        <f>MAX(0,D115-F115-Rekenwaarden!$B$1)</f>
        <v>0</v>
      </c>
      <c r="K115">
        <f t="shared" si="6"/>
        <v>17.260000000000002</v>
      </c>
      <c r="L115" s="3">
        <f t="shared" si="7"/>
        <v>0.46711772665764545</v>
      </c>
      <c r="M115">
        <f>MAX(0,_xlfn.IFS(K115&lt;Rekenwaarden!$B$1,E115-K115,K115&gt;=Rekenwaarden!$B$1,E115-K115))</f>
        <v>0</v>
      </c>
      <c r="N115">
        <f>MAX(0,_xlfn.IFS(K115&lt;Rekenwaarden!$B$1,F115,K115&gt;=Rekenwaarden!$B$1,(K115-G115-E115-F115)*-1))</f>
        <v>0</v>
      </c>
    </row>
    <row r="116" spans="1:14" x14ac:dyDescent="0.25">
      <c r="A116" s="1">
        <v>43945</v>
      </c>
      <c r="B116">
        <v>35.22</v>
      </c>
      <c r="C116">
        <v>26.687000000000001</v>
      </c>
      <c r="D116">
        <v>0</v>
      </c>
      <c r="E116">
        <v>3.0750000000000002</v>
      </c>
      <c r="F116">
        <v>4.25</v>
      </c>
      <c r="G116">
        <f t="shared" si="4"/>
        <v>8.5329999999999977</v>
      </c>
      <c r="H116" s="3">
        <f t="shared" si="5"/>
        <v>0.24227711527541165</v>
      </c>
      <c r="I116">
        <f>MAX(0,C116-E116-Rekenwaarden!$B$1)</f>
        <v>14.812000000000001</v>
      </c>
      <c r="J116">
        <f>MAX(0,D116-F116-Rekenwaarden!$B$1)</f>
        <v>0</v>
      </c>
      <c r="K116">
        <f t="shared" si="6"/>
        <v>20.407999999999998</v>
      </c>
      <c r="L116" s="3">
        <f t="shared" si="7"/>
        <v>0.57944349801249284</v>
      </c>
      <c r="M116">
        <f>MAX(0,_xlfn.IFS(K116&lt;Rekenwaarden!$B$1,E116-K116,K116&gt;=Rekenwaarden!$B$1,E116-K116))</f>
        <v>0</v>
      </c>
      <c r="N116">
        <f>MAX(0,_xlfn.IFS(K116&lt;Rekenwaarden!$B$1,F116,K116&gt;=Rekenwaarden!$B$1,(K116-G116-E116-F116)*-1))</f>
        <v>0</v>
      </c>
    </row>
    <row r="117" spans="1:14" x14ac:dyDescent="0.25">
      <c r="A117" s="1">
        <v>43946</v>
      </c>
      <c r="B117">
        <v>31.88</v>
      </c>
      <c r="C117">
        <v>0</v>
      </c>
      <c r="D117">
        <v>25.695</v>
      </c>
      <c r="E117">
        <v>0</v>
      </c>
      <c r="F117">
        <v>7.2969999999999997</v>
      </c>
      <c r="G117">
        <f t="shared" si="4"/>
        <v>6.1849999999999987</v>
      </c>
      <c r="H117" s="3">
        <f t="shared" si="5"/>
        <v>0.19400878293601001</v>
      </c>
      <c r="I117">
        <f>MAX(0,C117-E117-Rekenwaarden!$B$1)</f>
        <v>0</v>
      </c>
      <c r="J117">
        <f>MAX(0,D117-F117-Rekenwaarden!$B$1)</f>
        <v>9.597999999999999</v>
      </c>
      <c r="K117">
        <f t="shared" si="6"/>
        <v>22.282</v>
      </c>
      <c r="L117" s="3">
        <f t="shared" si="7"/>
        <v>0.6989335006273526</v>
      </c>
      <c r="M117">
        <f>MAX(0,_xlfn.IFS(K117&lt;Rekenwaarden!$B$1,E117-K117,K117&gt;=Rekenwaarden!$B$1,E117-K117))</f>
        <v>0</v>
      </c>
      <c r="N117">
        <f>MAX(0,_xlfn.IFS(K117&lt;Rekenwaarden!$B$1,F117,K117&gt;=Rekenwaarden!$B$1,(K117-G117-E117-F117)*-1))</f>
        <v>0</v>
      </c>
    </row>
    <row r="118" spans="1:14" x14ac:dyDescent="0.25">
      <c r="A118" s="1">
        <v>43947</v>
      </c>
      <c r="B118">
        <v>37.61</v>
      </c>
      <c r="C118">
        <v>0</v>
      </c>
      <c r="D118">
        <v>26.536999999999999</v>
      </c>
      <c r="E118">
        <v>0</v>
      </c>
      <c r="F118">
        <v>8.81</v>
      </c>
      <c r="G118">
        <f t="shared" si="4"/>
        <v>11.073</v>
      </c>
      <c r="H118" s="3">
        <f t="shared" si="5"/>
        <v>0.29441637862270675</v>
      </c>
      <c r="I118">
        <f>MAX(0,C118-E118-Rekenwaarden!$B$1)</f>
        <v>0</v>
      </c>
      <c r="J118">
        <f>MAX(0,D118-F118-Rekenwaarden!$B$1)</f>
        <v>8.926999999999996</v>
      </c>
      <c r="K118">
        <f t="shared" si="6"/>
        <v>28.683000000000003</v>
      </c>
      <c r="L118" s="3">
        <f t="shared" si="7"/>
        <v>0.76264291411858554</v>
      </c>
      <c r="M118">
        <f>MAX(0,_xlfn.IFS(K118&lt;Rekenwaarden!$B$1,E118-K118,K118&gt;=Rekenwaarden!$B$1,E118-K118))</f>
        <v>0</v>
      </c>
      <c r="N118">
        <f>MAX(0,_xlfn.IFS(K118&lt;Rekenwaarden!$B$1,F118,K118&gt;=Rekenwaarden!$B$1,(K118-G118-E118-F118)*-1))</f>
        <v>0</v>
      </c>
    </row>
    <row r="119" spans="1:14" x14ac:dyDescent="0.25">
      <c r="A119" s="1">
        <v>43948</v>
      </c>
      <c r="B119">
        <v>36.42</v>
      </c>
      <c r="C119">
        <v>30.1</v>
      </c>
      <c r="D119">
        <v>0</v>
      </c>
      <c r="E119">
        <v>1.9690000000000001</v>
      </c>
      <c r="F119">
        <v>3.968</v>
      </c>
      <c r="G119">
        <f t="shared" si="4"/>
        <v>6.32</v>
      </c>
      <c r="H119" s="3">
        <f t="shared" si="5"/>
        <v>0.17353102690829214</v>
      </c>
      <c r="I119">
        <f>MAX(0,C119-E119-Rekenwaarden!$B$1)</f>
        <v>19.331</v>
      </c>
      <c r="J119">
        <f>MAX(0,D119-F119-Rekenwaarden!$B$1)</f>
        <v>0</v>
      </c>
      <c r="K119">
        <f t="shared" si="6"/>
        <v>17.089000000000002</v>
      </c>
      <c r="L119" s="3">
        <f t="shared" si="7"/>
        <v>0.4692202086765514</v>
      </c>
      <c r="M119">
        <f>MAX(0,_xlfn.IFS(K119&lt;Rekenwaarden!$B$1,E119-K119,K119&gt;=Rekenwaarden!$B$1,E119-K119))</f>
        <v>0</v>
      </c>
      <c r="N119">
        <f>MAX(0,_xlfn.IFS(K119&lt;Rekenwaarden!$B$1,F119,K119&gt;=Rekenwaarden!$B$1,(K119-G119-E119-F119)*-1))</f>
        <v>0</v>
      </c>
    </row>
    <row r="120" spans="1:14" x14ac:dyDescent="0.25">
      <c r="A120" s="1">
        <v>43949</v>
      </c>
      <c r="B120">
        <v>6.63</v>
      </c>
      <c r="C120">
        <v>2.2480000000000002</v>
      </c>
      <c r="D120">
        <v>0</v>
      </c>
      <c r="E120">
        <v>9.2010000000000005</v>
      </c>
      <c r="F120">
        <v>3.9</v>
      </c>
      <c r="G120">
        <f t="shared" si="4"/>
        <v>4.3819999999999997</v>
      </c>
      <c r="H120" s="3">
        <f t="shared" si="5"/>
        <v>0.66093514328808445</v>
      </c>
      <c r="I120">
        <f>MAX(0,C120-E120-Rekenwaarden!$B$1)</f>
        <v>0</v>
      </c>
      <c r="J120">
        <f>MAX(0,D120-F120-Rekenwaarden!$B$1)</f>
        <v>0</v>
      </c>
      <c r="K120">
        <f t="shared" si="6"/>
        <v>6.63</v>
      </c>
      <c r="L120" s="3">
        <f t="shared" si="7"/>
        <v>1</v>
      </c>
      <c r="M120">
        <f>MAX(0,_xlfn.IFS(K120&lt;Rekenwaarden!$B$1,E120-K120,K120&gt;=Rekenwaarden!$B$1,E120-K120))</f>
        <v>2.5710000000000006</v>
      </c>
      <c r="N120">
        <f>MAX(0,_xlfn.IFS(K120&lt;Rekenwaarden!$B$1,F120,K120&gt;=Rekenwaarden!$B$1,(K120-G120-E120-F120)*-1))</f>
        <v>3.9</v>
      </c>
    </row>
    <row r="121" spans="1:14" x14ac:dyDescent="0.25">
      <c r="A121" s="1">
        <v>43950</v>
      </c>
      <c r="B121">
        <v>16.62</v>
      </c>
      <c r="C121">
        <v>11.472</v>
      </c>
      <c r="D121">
        <v>0</v>
      </c>
      <c r="E121">
        <v>3.8170000000000002</v>
      </c>
      <c r="F121">
        <v>3.504</v>
      </c>
      <c r="G121">
        <f t="shared" si="4"/>
        <v>5.1480000000000015</v>
      </c>
      <c r="H121" s="3">
        <f t="shared" si="5"/>
        <v>0.30974729241877264</v>
      </c>
      <c r="I121">
        <f>MAX(0,C121-E121-Rekenwaarden!$B$1)</f>
        <v>0</v>
      </c>
      <c r="J121">
        <f>MAX(0,D121-F121-Rekenwaarden!$B$1)</f>
        <v>0</v>
      </c>
      <c r="K121">
        <f t="shared" si="6"/>
        <v>16.62</v>
      </c>
      <c r="L121" s="3">
        <f t="shared" si="7"/>
        <v>1</v>
      </c>
      <c r="M121">
        <f>MAX(0,_xlfn.IFS(K121&lt;Rekenwaarden!$B$1,E121-K121,K121&gt;=Rekenwaarden!$B$1,E121-K121))</f>
        <v>0</v>
      </c>
      <c r="N121">
        <f>MAX(0,_xlfn.IFS(K121&lt;Rekenwaarden!$B$1,F121,K121&gt;=Rekenwaarden!$B$1,(K121-G121-E121-F121)*-1))</f>
        <v>0</v>
      </c>
    </row>
    <row r="122" spans="1:14" x14ac:dyDescent="0.25">
      <c r="A122" s="1">
        <v>43951</v>
      </c>
      <c r="B122">
        <v>28.07</v>
      </c>
      <c r="C122">
        <v>23.859000000000002</v>
      </c>
      <c r="D122">
        <v>0</v>
      </c>
      <c r="E122">
        <v>2.6960000000000002</v>
      </c>
      <c r="F122">
        <v>3.8860000000000001</v>
      </c>
      <c r="G122">
        <f t="shared" si="4"/>
        <v>4.2109999999999985</v>
      </c>
      <c r="H122" s="3">
        <f t="shared" si="5"/>
        <v>0.15001781261132877</v>
      </c>
      <c r="I122">
        <f>MAX(0,C122-E122-Rekenwaarden!$B$1)</f>
        <v>12.363</v>
      </c>
      <c r="J122">
        <f>MAX(0,D122-F122-Rekenwaarden!$B$1)</f>
        <v>0</v>
      </c>
      <c r="K122">
        <f t="shared" si="6"/>
        <v>15.707000000000001</v>
      </c>
      <c r="L122" s="3">
        <f t="shared" si="7"/>
        <v>0.55956537228357683</v>
      </c>
      <c r="M122">
        <f>MAX(0,_xlfn.IFS(K122&lt;Rekenwaarden!$B$1,E122-K122,K122&gt;=Rekenwaarden!$B$1,E122-K122))</f>
        <v>0</v>
      </c>
      <c r="N122">
        <f>MAX(0,_xlfn.IFS(K122&lt;Rekenwaarden!$B$1,F122,K122&gt;=Rekenwaarden!$B$1,(K122-G122-E122-F122)*-1))</f>
        <v>0</v>
      </c>
    </row>
    <row r="123" spans="1:14" x14ac:dyDescent="0.25">
      <c r="A123" s="1">
        <v>43952</v>
      </c>
      <c r="B123">
        <v>24.98</v>
      </c>
      <c r="C123">
        <v>17.584</v>
      </c>
      <c r="D123">
        <v>0</v>
      </c>
      <c r="E123">
        <v>2.3010000000000002</v>
      </c>
      <c r="F123">
        <v>5.3570000000000002</v>
      </c>
      <c r="G123">
        <f t="shared" si="4"/>
        <v>7.3960000000000008</v>
      </c>
      <c r="H123" s="3">
        <f t="shared" si="5"/>
        <v>0.29607686148919138</v>
      </c>
      <c r="I123">
        <f>MAX(0,C123-E123-Rekenwaarden!$B$1)</f>
        <v>6.4829999999999988</v>
      </c>
      <c r="J123">
        <f>MAX(0,D123-F123-Rekenwaarden!$B$1)</f>
        <v>0</v>
      </c>
      <c r="K123">
        <f t="shared" si="6"/>
        <v>18.497</v>
      </c>
      <c r="L123" s="3">
        <f t="shared" si="7"/>
        <v>0.74047237790232179</v>
      </c>
      <c r="M123">
        <f>MAX(0,_xlfn.IFS(K123&lt;Rekenwaarden!$B$1,E123-K123,K123&gt;=Rekenwaarden!$B$1,E123-K123))</f>
        <v>0</v>
      </c>
      <c r="N123">
        <f>MAX(0,_xlfn.IFS(K123&lt;Rekenwaarden!$B$1,F123,K123&gt;=Rekenwaarden!$B$1,(K123-G123-E123-F123)*-1))</f>
        <v>0</v>
      </c>
    </row>
    <row r="124" spans="1:14" x14ac:dyDescent="0.25">
      <c r="A124" s="1">
        <v>43953</v>
      </c>
      <c r="B124">
        <v>24.73</v>
      </c>
      <c r="C124">
        <v>0</v>
      </c>
      <c r="D124">
        <v>14.473000000000001</v>
      </c>
      <c r="E124">
        <v>0</v>
      </c>
      <c r="F124">
        <v>10.311999999999999</v>
      </c>
      <c r="G124">
        <f t="shared" si="4"/>
        <v>10.257</v>
      </c>
      <c r="H124" s="3">
        <f t="shared" si="5"/>
        <v>0.41475940153659518</v>
      </c>
      <c r="I124">
        <f>MAX(0,C124-E124-Rekenwaarden!$B$1)</f>
        <v>0</v>
      </c>
      <c r="J124">
        <f>MAX(0,D124-F124-Rekenwaarden!$B$1)</f>
        <v>0</v>
      </c>
      <c r="K124">
        <f t="shared" si="6"/>
        <v>24.73</v>
      </c>
      <c r="L124" s="3">
        <f t="shared" si="7"/>
        <v>1</v>
      </c>
      <c r="M124">
        <f>MAX(0,_xlfn.IFS(K124&lt;Rekenwaarden!$B$1,E124-K124,K124&gt;=Rekenwaarden!$B$1,E124-K124))</f>
        <v>0</v>
      </c>
      <c r="N124">
        <f>MAX(0,_xlfn.IFS(K124&lt;Rekenwaarden!$B$1,F124,K124&gt;=Rekenwaarden!$B$1,(K124-G124-E124-F124)*-1))</f>
        <v>0</v>
      </c>
    </row>
    <row r="125" spans="1:14" x14ac:dyDescent="0.25">
      <c r="A125" s="1">
        <v>43954</v>
      </c>
      <c r="B125">
        <v>17.45</v>
      </c>
      <c r="C125">
        <v>0</v>
      </c>
      <c r="D125">
        <v>10.428000000000001</v>
      </c>
      <c r="E125">
        <v>0</v>
      </c>
      <c r="F125">
        <v>12.464</v>
      </c>
      <c r="G125">
        <f t="shared" si="4"/>
        <v>7.0219999999999985</v>
      </c>
      <c r="H125" s="3">
        <f t="shared" si="5"/>
        <v>0.40240687679083087</v>
      </c>
      <c r="I125">
        <f>MAX(0,C125-E125-Rekenwaarden!$B$1)</f>
        <v>0</v>
      </c>
      <c r="J125">
        <f>MAX(0,D125-F125-Rekenwaarden!$B$1)</f>
        <v>0</v>
      </c>
      <c r="K125">
        <f t="shared" si="6"/>
        <v>17.45</v>
      </c>
      <c r="L125" s="3">
        <f t="shared" si="7"/>
        <v>1</v>
      </c>
      <c r="M125">
        <f>MAX(0,_xlfn.IFS(K125&lt;Rekenwaarden!$B$1,E125-K125,K125&gt;=Rekenwaarden!$B$1,E125-K125))</f>
        <v>0</v>
      </c>
      <c r="N125">
        <f>MAX(0,_xlfn.IFS(K125&lt;Rekenwaarden!$B$1,F125,K125&gt;=Rekenwaarden!$B$1,(K125-G125-E125-F125)*-1))</f>
        <v>2.0359999999999996</v>
      </c>
    </row>
    <row r="126" spans="1:14" x14ac:dyDescent="0.25">
      <c r="A126" s="1">
        <v>43955</v>
      </c>
      <c r="B126">
        <v>22.31</v>
      </c>
      <c r="C126">
        <v>17.128</v>
      </c>
      <c r="D126">
        <v>0</v>
      </c>
      <c r="E126">
        <v>2.4900000000000002</v>
      </c>
      <c r="F126">
        <v>5.7549999999999999</v>
      </c>
      <c r="G126">
        <f t="shared" si="4"/>
        <v>5.1819999999999986</v>
      </c>
      <c r="H126" s="3">
        <f t="shared" si="5"/>
        <v>0.23227252353204836</v>
      </c>
      <c r="I126">
        <f>MAX(0,C126-E126-Rekenwaarden!$B$1)</f>
        <v>5.8379999999999992</v>
      </c>
      <c r="J126">
        <f>MAX(0,D126-F126-Rekenwaarden!$B$1)</f>
        <v>0</v>
      </c>
      <c r="K126">
        <f t="shared" si="6"/>
        <v>16.472000000000001</v>
      </c>
      <c r="L126" s="3">
        <f t="shared" si="7"/>
        <v>0.73832362169430754</v>
      </c>
      <c r="M126">
        <f>MAX(0,_xlfn.IFS(K126&lt;Rekenwaarden!$B$1,E126-K126,K126&gt;=Rekenwaarden!$B$1,E126-K126))</f>
        <v>0</v>
      </c>
      <c r="N126">
        <f>MAX(0,_xlfn.IFS(K126&lt;Rekenwaarden!$B$1,F126,K126&gt;=Rekenwaarden!$B$1,(K126-G126-E126-F126)*-1))</f>
        <v>0</v>
      </c>
    </row>
    <row r="127" spans="1:14" x14ac:dyDescent="0.25">
      <c r="A127" s="1">
        <v>43956</v>
      </c>
      <c r="B127">
        <v>39.31</v>
      </c>
      <c r="C127">
        <v>33.43</v>
      </c>
      <c r="D127">
        <v>0</v>
      </c>
      <c r="E127">
        <v>1.4890000000000001</v>
      </c>
      <c r="F127">
        <v>4.7130000000000001</v>
      </c>
      <c r="G127">
        <f t="shared" si="4"/>
        <v>5.8800000000000026</v>
      </c>
      <c r="H127" s="3">
        <f t="shared" si="5"/>
        <v>0.14958025947596038</v>
      </c>
      <c r="I127">
        <f>MAX(0,C127-E127-Rekenwaarden!$B$1)</f>
        <v>23.140999999999998</v>
      </c>
      <c r="J127">
        <f>MAX(0,D127-F127-Rekenwaarden!$B$1)</f>
        <v>0</v>
      </c>
      <c r="K127">
        <f t="shared" si="6"/>
        <v>16.169000000000004</v>
      </c>
      <c r="L127" s="3">
        <f t="shared" si="7"/>
        <v>0.4113202747392522</v>
      </c>
      <c r="M127">
        <f>MAX(0,_xlfn.IFS(K127&lt;Rekenwaarden!$B$1,E127-K127,K127&gt;=Rekenwaarden!$B$1,E127-K127))</f>
        <v>0</v>
      </c>
      <c r="N127">
        <f>MAX(0,_xlfn.IFS(K127&lt;Rekenwaarden!$B$1,F127,K127&gt;=Rekenwaarden!$B$1,(K127-G127-E127-F127)*-1))</f>
        <v>0</v>
      </c>
    </row>
    <row r="128" spans="1:14" x14ac:dyDescent="0.25">
      <c r="A128" s="1">
        <v>43957</v>
      </c>
      <c r="B128">
        <v>38.72</v>
      </c>
      <c r="C128">
        <v>31.91</v>
      </c>
      <c r="D128">
        <v>0</v>
      </c>
      <c r="E128">
        <v>2.254</v>
      </c>
      <c r="F128">
        <v>4.0839999999999996</v>
      </c>
      <c r="G128">
        <f t="shared" si="4"/>
        <v>6.8099999999999987</v>
      </c>
      <c r="H128" s="3">
        <f t="shared" si="5"/>
        <v>0.17587809917355368</v>
      </c>
      <c r="I128">
        <f>MAX(0,C128-E128-Rekenwaarden!$B$1)</f>
        <v>20.855999999999998</v>
      </c>
      <c r="J128">
        <f>MAX(0,D128-F128-Rekenwaarden!$B$1)</f>
        <v>0</v>
      </c>
      <c r="K128">
        <f t="shared" si="6"/>
        <v>17.864000000000001</v>
      </c>
      <c r="L128" s="3">
        <f t="shared" si="7"/>
        <v>0.46136363636363642</v>
      </c>
      <c r="M128">
        <f>MAX(0,_xlfn.IFS(K128&lt;Rekenwaarden!$B$1,E128-K128,K128&gt;=Rekenwaarden!$B$1,E128-K128))</f>
        <v>0</v>
      </c>
      <c r="N128">
        <f>MAX(0,_xlfn.IFS(K128&lt;Rekenwaarden!$B$1,F128,K128&gt;=Rekenwaarden!$B$1,(K128-G128-E128-F128)*-1))</f>
        <v>0</v>
      </c>
    </row>
    <row r="129" spans="1:14" x14ac:dyDescent="0.25">
      <c r="A129" s="1">
        <v>43958</v>
      </c>
      <c r="B129">
        <v>33.54</v>
      </c>
      <c r="C129">
        <v>28.28</v>
      </c>
      <c r="D129">
        <v>0</v>
      </c>
      <c r="E129">
        <v>3.56</v>
      </c>
      <c r="F129">
        <v>4.7149999999999999</v>
      </c>
      <c r="G129">
        <f t="shared" si="4"/>
        <v>5.259999999999998</v>
      </c>
      <c r="H129" s="3">
        <f t="shared" si="5"/>
        <v>0.15682766845557539</v>
      </c>
      <c r="I129">
        <f>MAX(0,C129-E129-Rekenwaarden!$B$1)</f>
        <v>15.920000000000002</v>
      </c>
      <c r="J129">
        <f>MAX(0,D129-F129-Rekenwaarden!$B$1)</f>
        <v>0</v>
      </c>
      <c r="K129">
        <f t="shared" si="6"/>
        <v>17.619999999999997</v>
      </c>
      <c r="L129" s="3">
        <f t="shared" si="7"/>
        <v>0.52534287418008341</v>
      </c>
      <c r="M129">
        <f>MAX(0,_xlfn.IFS(K129&lt;Rekenwaarden!$B$1,E129-K129,K129&gt;=Rekenwaarden!$B$1,E129-K129))</f>
        <v>0</v>
      </c>
      <c r="N129">
        <f>MAX(0,_xlfn.IFS(K129&lt;Rekenwaarden!$B$1,F129,K129&gt;=Rekenwaarden!$B$1,(K129-G129-E129-F129)*-1))</f>
        <v>0</v>
      </c>
    </row>
    <row r="130" spans="1:14" x14ac:dyDescent="0.25">
      <c r="A130" s="1">
        <v>43959</v>
      </c>
      <c r="B130">
        <v>27.91</v>
      </c>
      <c r="C130">
        <v>21.861000000000001</v>
      </c>
      <c r="D130">
        <v>0</v>
      </c>
      <c r="E130">
        <v>2.6179999999999999</v>
      </c>
      <c r="F130">
        <v>4.2699999999999996</v>
      </c>
      <c r="G130">
        <f t="shared" si="4"/>
        <v>6.0489999999999995</v>
      </c>
      <c r="H130" s="3">
        <f t="shared" si="5"/>
        <v>0.21673235399498386</v>
      </c>
      <c r="I130">
        <f>MAX(0,C130-E130-Rekenwaarden!$B$1)</f>
        <v>10.443000000000001</v>
      </c>
      <c r="J130">
        <f>MAX(0,D130-F130-Rekenwaarden!$B$1)</f>
        <v>0</v>
      </c>
      <c r="K130">
        <f t="shared" si="6"/>
        <v>17.466999999999999</v>
      </c>
      <c r="L130" s="3">
        <f t="shared" si="7"/>
        <v>0.6258330347545682</v>
      </c>
      <c r="M130">
        <f>MAX(0,_xlfn.IFS(K130&lt;Rekenwaarden!$B$1,E130-K130,K130&gt;=Rekenwaarden!$B$1,E130-K130))</f>
        <v>0</v>
      </c>
      <c r="N130">
        <f>MAX(0,_xlfn.IFS(K130&lt;Rekenwaarden!$B$1,F130,K130&gt;=Rekenwaarden!$B$1,(K130-G130-E130-F130)*-1))</f>
        <v>0</v>
      </c>
    </row>
    <row r="131" spans="1:14" x14ac:dyDescent="0.25">
      <c r="A131" s="1">
        <v>43960</v>
      </c>
      <c r="B131">
        <v>36.450000000000003</v>
      </c>
      <c r="C131">
        <v>0</v>
      </c>
      <c r="D131">
        <v>28.526</v>
      </c>
      <c r="E131">
        <v>0</v>
      </c>
      <c r="F131">
        <v>7.7</v>
      </c>
      <c r="G131">
        <f t="shared" ref="G131:G194" si="8">B131-C131-D131</f>
        <v>7.924000000000003</v>
      </c>
      <c r="H131" s="3">
        <f t="shared" ref="H131:H194" si="9">G131/B131</f>
        <v>0.21739368998628264</v>
      </c>
      <c r="I131">
        <f>MAX(0,C131-E131-Rekenwaarden!$B$1)</f>
        <v>0</v>
      </c>
      <c r="J131">
        <f>MAX(0,D131-F131-Rekenwaarden!$B$1)</f>
        <v>12.026</v>
      </c>
      <c r="K131">
        <f t="shared" ref="K131:K194" si="10">B131-I131-J131</f>
        <v>24.424000000000003</v>
      </c>
      <c r="L131" s="3">
        <f t="shared" ref="L131:L194" si="11">K131/B131</f>
        <v>0.67006858710562422</v>
      </c>
      <c r="M131">
        <f>MAX(0,_xlfn.IFS(K131&lt;Rekenwaarden!$B$1,E131-K131,K131&gt;=Rekenwaarden!$B$1,E131-K131))</f>
        <v>0</v>
      </c>
      <c r="N131">
        <f>MAX(0,_xlfn.IFS(K131&lt;Rekenwaarden!$B$1,F131,K131&gt;=Rekenwaarden!$B$1,(K131-G131-E131-F131)*-1))</f>
        <v>0</v>
      </c>
    </row>
    <row r="132" spans="1:14" x14ac:dyDescent="0.25">
      <c r="A132" s="1">
        <v>43961</v>
      </c>
      <c r="B132">
        <v>7.08</v>
      </c>
      <c r="C132">
        <v>0</v>
      </c>
      <c r="D132">
        <v>2.6030000000000002</v>
      </c>
      <c r="E132">
        <v>0</v>
      </c>
      <c r="F132">
        <v>17.606000000000002</v>
      </c>
      <c r="G132">
        <f t="shared" si="8"/>
        <v>4.4770000000000003</v>
      </c>
      <c r="H132" s="3">
        <f t="shared" si="9"/>
        <v>0.63234463276836161</v>
      </c>
      <c r="I132">
        <f>MAX(0,C132-E132-Rekenwaarden!$B$1)</f>
        <v>0</v>
      </c>
      <c r="J132">
        <f>MAX(0,D132-F132-Rekenwaarden!$B$1)</f>
        <v>0</v>
      </c>
      <c r="K132">
        <f t="shared" si="10"/>
        <v>7.08</v>
      </c>
      <c r="L132" s="3">
        <f t="shared" si="11"/>
        <v>1</v>
      </c>
      <c r="M132">
        <f>MAX(0,_xlfn.IFS(K132&lt;Rekenwaarden!$B$1,E132-K132,K132&gt;=Rekenwaarden!$B$1,E132-K132))</f>
        <v>0</v>
      </c>
      <c r="N132">
        <f>MAX(0,_xlfn.IFS(K132&lt;Rekenwaarden!$B$1,F132,K132&gt;=Rekenwaarden!$B$1,(K132-G132-E132-F132)*-1))</f>
        <v>17.606000000000002</v>
      </c>
    </row>
    <row r="133" spans="1:14" x14ac:dyDescent="0.25">
      <c r="A133" s="1">
        <v>43962</v>
      </c>
      <c r="B133">
        <v>33.01</v>
      </c>
      <c r="C133">
        <v>25.137</v>
      </c>
      <c r="D133">
        <v>0</v>
      </c>
      <c r="E133">
        <v>1.752</v>
      </c>
      <c r="F133">
        <v>4.4340000000000002</v>
      </c>
      <c r="G133">
        <f t="shared" si="8"/>
        <v>7.8729999999999976</v>
      </c>
      <c r="H133" s="3">
        <f t="shared" si="9"/>
        <v>0.23850348379279002</v>
      </c>
      <c r="I133">
        <f>MAX(0,C133-E133-Rekenwaarden!$B$1)</f>
        <v>14.585000000000001</v>
      </c>
      <c r="J133">
        <f>MAX(0,D133-F133-Rekenwaarden!$B$1)</f>
        <v>0</v>
      </c>
      <c r="K133">
        <f t="shared" si="10"/>
        <v>18.424999999999997</v>
      </c>
      <c r="L133" s="3">
        <f t="shared" si="11"/>
        <v>0.55816419266888817</v>
      </c>
      <c r="M133">
        <f>MAX(0,_xlfn.IFS(K133&lt;Rekenwaarden!$B$1,E133-K133,K133&gt;=Rekenwaarden!$B$1,E133-K133))</f>
        <v>0</v>
      </c>
      <c r="N133">
        <f>MAX(0,_xlfn.IFS(K133&lt;Rekenwaarden!$B$1,F133,K133&gt;=Rekenwaarden!$B$1,(K133-G133-E133-F133)*-1))</f>
        <v>0</v>
      </c>
    </row>
    <row r="134" spans="1:14" x14ac:dyDescent="0.25">
      <c r="A134" s="1">
        <v>43963</v>
      </c>
      <c r="B134">
        <v>20.12</v>
      </c>
      <c r="C134">
        <v>11.432</v>
      </c>
      <c r="D134">
        <v>0</v>
      </c>
      <c r="E134">
        <v>2.0049999999999999</v>
      </c>
      <c r="F134">
        <v>4.4029999999999996</v>
      </c>
      <c r="G134">
        <f t="shared" si="8"/>
        <v>8.6880000000000006</v>
      </c>
      <c r="H134" s="3">
        <f t="shared" si="9"/>
        <v>0.43180914512922464</v>
      </c>
      <c r="I134">
        <f>MAX(0,C134-E134-Rekenwaarden!$B$1)</f>
        <v>0.62699999999999889</v>
      </c>
      <c r="J134">
        <f>MAX(0,D134-F134-Rekenwaarden!$B$1)</f>
        <v>0</v>
      </c>
      <c r="K134">
        <f t="shared" si="10"/>
        <v>19.493000000000002</v>
      </c>
      <c r="L134" s="3">
        <f t="shared" si="11"/>
        <v>0.96883697813121283</v>
      </c>
      <c r="M134">
        <f>MAX(0,_xlfn.IFS(K134&lt;Rekenwaarden!$B$1,E134-K134,K134&gt;=Rekenwaarden!$B$1,E134-K134))</f>
        <v>0</v>
      </c>
      <c r="N134">
        <f>MAX(0,_xlfn.IFS(K134&lt;Rekenwaarden!$B$1,F134,K134&gt;=Rekenwaarden!$B$1,(K134-G134-E134-F134)*-1))</f>
        <v>0</v>
      </c>
    </row>
    <row r="135" spans="1:14" x14ac:dyDescent="0.25">
      <c r="A135" s="1">
        <v>43964</v>
      </c>
      <c r="B135">
        <v>23.22</v>
      </c>
      <c r="C135">
        <v>14.157</v>
      </c>
      <c r="D135">
        <v>0</v>
      </c>
      <c r="E135">
        <v>3.2959999999999998</v>
      </c>
      <c r="F135">
        <v>5.3380000000000001</v>
      </c>
      <c r="G135">
        <f t="shared" si="8"/>
        <v>9.0629999999999988</v>
      </c>
      <c r="H135" s="3">
        <f t="shared" si="9"/>
        <v>0.39031007751937979</v>
      </c>
      <c r="I135">
        <f>MAX(0,C135-E135-Rekenwaarden!$B$1)</f>
        <v>2.0609999999999999</v>
      </c>
      <c r="J135">
        <f>MAX(0,D135-F135-Rekenwaarden!$B$1)</f>
        <v>0</v>
      </c>
      <c r="K135">
        <f t="shared" si="10"/>
        <v>21.158999999999999</v>
      </c>
      <c r="L135" s="3">
        <f t="shared" si="11"/>
        <v>0.91124031007751938</v>
      </c>
      <c r="M135">
        <f>MAX(0,_xlfn.IFS(K135&lt;Rekenwaarden!$B$1,E135-K135,K135&gt;=Rekenwaarden!$B$1,E135-K135))</f>
        <v>0</v>
      </c>
      <c r="N135">
        <f>MAX(0,_xlfn.IFS(K135&lt;Rekenwaarden!$B$1,F135,K135&gt;=Rekenwaarden!$B$1,(K135-G135-E135-F135)*-1))</f>
        <v>0</v>
      </c>
    </row>
    <row r="136" spans="1:14" x14ac:dyDescent="0.25">
      <c r="A136" s="1">
        <v>43965</v>
      </c>
      <c r="B136">
        <v>38.700000000000003</v>
      </c>
      <c r="C136">
        <v>31.542000000000002</v>
      </c>
      <c r="D136">
        <v>0</v>
      </c>
      <c r="E136">
        <v>3.129</v>
      </c>
      <c r="F136">
        <v>4.4279999999999999</v>
      </c>
      <c r="G136">
        <f t="shared" si="8"/>
        <v>7.1580000000000013</v>
      </c>
      <c r="H136" s="3">
        <f t="shared" si="9"/>
        <v>0.18496124031007755</v>
      </c>
      <c r="I136">
        <f>MAX(0,C136-E136-Rekenwaarden!$B$1)</f>
        <v>19.613</v>
      </c>
      <c r="J136">
        <f>MAX(0,D136-F136-Rekenwaarden!$B$1)</f>
        <v>0</v>
      </c>
      <c r="K136">
        <f t="shared" si="10"/>
        <v>19.087000000000003</v>
      </c>
      <c r="L136" s="3">
        <f t="shared" si="11"/>
        <v>0.49320413436692512</v>
      </c>
      <c r="M136">
        <f>MAX(0,_xlfn.IFS(K136&lt;Rekenwaarden!$B$1,E136-K136,K136&gt;=Rekenwaarden!$B$1,E136-K136))</f>
        <v>0</v>
      </c>
      <c r="N136">
        <f>MAX(0,_xlfn.IFS(K136&lt;Rekenwaarden!$B$1,F136,K136&gt;=Rekenwaarden!$B$1,(K136-G136-E136-F136)*-1))</f>
        <v>0</v>
      </c>
    </row>
    <row r="137" spans="1:14" x14ac:dyDescent="0.25">
      <c r="A137" s="1">
        <v>43966</v>
      </c>
      <c r="B137">
        <v>36.47</v>
      </c>
      <c r="C137">
        <v>27.117000000000001</v>
      </c>
      <c r="D137">
        <v>0</v>
      </c>
      <c r="E137">
        <v>2.1429999999999998</v>
      </c>
      <c r="F137">
        <v>4.6529999999999996</v>
      </c>
      <c r="G137">
        <f t="shared" si="8"/>
        <v>9.352999999999998</v>
      </c>
      <c r="H137" s="3">
        <f t="shared" si="9"/>
        <v>0.25645736221551957</v>
      </c>
      <c r="I137">
        <f>MAX(0,C137-E137-Rekenwaarden!$B$1)</f>
        <v>16.173999999999999</v>
      </c>
      <c r="J137">
        <f>MAX(0,D137-F137-Rekenwaarden!$B$1)</f>
        <v>0</v>
      </c>
      <c r="K137">
        <f t="shared" si="10"/>
        <v>20.295999999999999</v>
      </c>
      <c r="L137" s="3">
        <f t="shared" si="11"/>
        <v>0.55651220180970662</v>
      </c>
      <c r="M137">
        <f>MAX(0,_xlfn.IFS(K137&lt;Rekenwaarden!$B$1,E137-K137,K137&gt;=Rekenwaarden!$B$1,E137-K137))</f>
        <v>0</v>
      </c>
      <c r="N137">
        <f>MAX(0,_xlfn.IFS(K137&lt;Rekenwaarden!$B$1,F137,K137&gt;=Rekenwaarden!$B$1,(K137-G137-E137-F137)*-1))</f>
        <v>0</v>
      </c>
    </row>
    <row r="138" spans="1:14" x14ac:dyDescent="0.25">
      <c r="A138" s="1">
        <v>43967</v>
      </c>
      <c r="B138">
        <v>28.05</v>
      </c>
      <c r="C138">
        <v>0</v>
      </c>
      <c r="D138">
        <v>21.347000000000001</v>
      </c>
      <c r="E138">
        <v>0</v>
      </c>
      <c r="F138">
        <v>11.669</v>
      </c>
      <c r="G138">
        <f t="shared" si="8"/>
        <v>6.7029999999999994</v>
      </c>
      <c r="H138" s="3">
        <f t="shared" si="9"/>
        <v>0.23896613190730834</v>
      </c>
      <c r="I138">
        <f>MAX(0,C138-E138-Rekenwaarden!$B$1)</f>
        <v>0</v>
      </c>
      <c r="J138">
        <f>MAX(0,D138-F138-Rekenwaarden!$B$1)</f>
        <v>0.87800000000000011</v>
      </c>
      <c r="K138">
        <f t="shared" si="10"/>
        <v>27.172000000000001</v>
      </c>
      <c r="L138" s="3">
        <f t="shared" si="11"/>
        <v>0.96869875222816404</v>
      </c>
      <c r="M138">
        <f>MAX(0,_xlfn.IFS(K138&lt;Rekenwaarden!$B$1,E138-K138,K138&gt;=Rekenwaarden!$B$1,E138-K138))</f>
        <v>0</v>
      </c>
      <c r="N138">
        <f>MAX(0,_xlfn.IFS(K138&lt;Rekenwaarden!$B$1,F138,K138&gt;=Rekenwaarden!$B$1,(K138-G138-E138-F138)*-1))</f>
        <v>0</v>
      </c>
    </row>
    <row r="139" spans="1:14" x14ac:dyDescent="0.25">
      <c r="A139" s="1">
        <v>43968</v>
      </c>
      <c r="B139">
        <v>31.88</v>
      </c>
      <c r="C139">
        <v>0</v>
      </c>
      <c r="D139">
        <v>18.768000000000001</v>
      </c>
      <c r="E139">
        <v>0</v>
      </c>
      <c r="F139">
        <v>9.3740000000000006</v>
      </c>
      <c r="G139">
        <f t="shared" si="8"/>
        <v>13.111999999999998</v>
      </c>
      <c r="H139" s="3">
        <f t="shared" si="9"/>
        <v>0.41129234629861977</v>
      </c>
      <c r="I139">
        <f>MAX(0,C139-E139-Rekenwaarden!$B$1)</f>
        <v>0</v>
      </c>
      <c r="J139">
        <f>MAX(0,D139-F139-Rekenwaarden!$B$1)</f>
        <v>0.59399999999999942</v>
      </c>
      <c r="K139">
        <f t="shared" si="10"/>
        <v>31.286000000000001</v>
      </c>
      <c r="L139" s="3">
        <f t="shared" si="11"/>
        <v>0.98136762860727733</v>
      </c>
      <c r="M139">
        <f>MAX(0,_xlfn.IFS(K139&lt;Rekenwaarden!$B$1,E139-K139,K139&gt;=Rekenwaarden!$B$1,E139-K139))</f>
        <v>0</v>
      </c>
      <c r="N139">
        <f>MAX(0,_xlfn.IFS(K139&lt;Rekenwaarden!$B$1,F139,K139&gt;=Rekenwaarden!$B$1,(K139-G139-E139-F139)*-1))</f>
        <v>0</v>
      </c>
    </row>
    <row r="140" spans="1:14" x14ac:dyDescent="0.25">
      <c r="A140" s="1">
        <v>43969</v>
      </c>
      <c r="B140">
        <v>36.76</v>
      </c>
      <c r="C140">
        <v>30.152999999999999</v>
      </c>
      <c r="D140">
        <v>0</v>
      </c>
      <c r="E140">
        <v>2.351</v>
      </c>
      <c r="F140">
        <v>4.6870000000000003</v>
      </c>
      <c r="G140">
        <f t="shared" si="8"/>
        <v>6.6069999999999993</v>
      </c>
      <c r="H140" s="3">
        <f t="shared" si="9"/>
        <v>0.1797334058759521</v>
      </c>
      <c r="I140">
        <f>MAX(0,C140-E140-Rekenwaarden!$B$1)</f>
        <v>19.001999999999999</v>
      </c>
      <c r="J140">
        <f>MAX(0,D140-F140-Rekenwaarden!$B$1)</f>
        <v>0</v>
      </c>
      <c r="K140">
        <f t="shared" si="10"/>
        <v>17.757999999999999</v>
      </c>
      <c r="L140" s="3">
        <f t="shared" si="11"/>
        <v>0.48307943416757343</v>
      </c>
      <c r="M140">
        <f>MAX(0,_xlfn.IFS(K140&lt;Rekenwaarden!$B$1,E140-K140,K140&gt;=Rekenwaarden!$B$1,E140-K140))</f>
        <v>0</v>
      </c>
      <c r="N140">
        <f>MAX(0,_xlfn.IFS(K140&lt;Rekenwaarden!$B$1,F140,K140&gt;=Rekenwaarden!$B$1,(K140-G140-E140-F140)*-1))</f>
        <v>0</v>
      </c>
    </row>
    <row r="141" spans="1:14" x14ac:dyDescent="0.25">
      <c r="A141" s="1">
        <v>43970</v>
      </c>
      <c r="B141">
        <v>34.950000000000003</v>
      </c>
      <c r="C141">
        <v>25.817</v>
      </c>
      <c r="D141">
        <v>0</v>
      </c>
      <c r="E141">
        <v>2.2450000000000001</v>
      </c>
      <c r="F141">
        <v>4.3209999999999997</v>
      </c>
      <c r="G141">
        <f t="shared" si="8"/>
        <v>9.1330000000000027</v>
      </c>
      <c r="H141" s="3">
        <f t="shared" si="9"/>
        <v>0.26131616595135915</v>
      </c>
      <c r="I141">
        <f>MAX(0,C141-E141-Rekenwaarden!$B$1)</f>
        <v>14.771999999999998</v>
      </c>
      <c r="J141">
        <f>MAX(0,D141-F141-Rekenwaarden!$B$1)</f>
        <v>0</v>
      </c>
      <c r="K141">
        <f t="shared" si="10"/>
        <v>20.178000000000004</v>
      </c>
      <c r="L141" s="3">
        <f t="shared" si="11"/>
        <v>0.57733905579399147</v>
      </c>
      <c r="M141">
        <f>MAX(0,_xlfn.IFS(K141&lt;Rekenwaarden!$B$1,E141-K141,K141&gt;=Rekenwaarden!$B$1,E141-K141))</f>
        <v>0</v>
      </c>
      <c r="N141">
        <f>MAX(0,_xlfn.IFS(K141&lt;Rekenwaarden!$B$1,F141,K141&gt;=Rekenwaarden!$B$1,(K141-G141-E141-F141)*-1))</f>
        <v>0</v>
      </c>
    </row>
    <row r="142" spans="1:14" x14ac:dyDescent="0.25">
      <c r="A142" s="1">
        <v>43971</v>
      </c>
      <c r="B142">
        <v>33.58</v>
      </c>
      <c r="C142">
        <v>25.283000000000001</v>
      </c>
      <c r="D142">
        <v>0</v>
      </c>
      <c r="E142">
        <v>2.206</v>
      </c>
      <c r="F142">
        <v>4.2409999999999997</v>
      </c>
      <c r="G142">
        <f t="shared" si="8"/>
        <v>8.296999999999997</v>
      </c>
      <c r="H142" s="3">
        <f t="shared" si="9"/>
        <v>0.24708159618820719</v>
      </c>
      <c r="I142">
        <f>MAX(0,C142-E142-Rekenwaarden!$B$1)</f>
        <v>14.277000000000001</v>
      </c>
      <c r="J142">
        <f>MAX(0,D142-F142-Rekenwaarden!$B$1)</f>
        <v>0</v>
      </c>
      <c r="K142">
        <f t="shared" si="10"/>
        <v>19.302999999999997</v>
      </c>
      <c r="L142" s="3">
        <f t="shared" si="11"/>
        <v>0.57483621203097079</v>
      </c>
      <c r="M142">
        <f>MAX(0,_xlfn.IFS(K142&lt;Rekenwaarden!$B$1,E142-K142,K142&gt;=Rekenwaarden!$B$1,E142-K142))</f>
        <v>0</v>
      </c>
      <c r="N142">
        <f>MAX(0,_xlfn.IFS(K142&lt;Rekenwaarden!$B$1,F142,K142&gt;=Rekenwaarden!$B$1,(K142-G142-E142-F142)*-1))</f>
        <v>0</v>
      </c>
    </row>
    <row r="143" spans="1:14" x14ac:dyDescent="0.25">
      <c r="A143" s="1">
        <v>43972</v>
      </c>
      <c r="B143">
        <v>35.04</v>
      </c>
      <c r="C143">
        <v>25.172999999999998</v>
      </c>
      <c r="D143">
        <v>0</v>
      </c>
      <c r="E143">
        <v>2.7829999999999999</v>
      </c>
      <c r="F143">
        <v>5.0439999999999996</v>
      </c>
      <c r="G143">
        <f t="shared" si="8"/>
        <v>9.8670000000000009</v>
      </c>
      <c r="H143" s="3">
        <f t="shared" si="9"/>
        <v>0.28159246575342467</v>
      </c>
      <c r="I143">
        <f>MAX(0,C143-E143-Rekenwaarden!$B$1)</f>
        <v>13.589999999999996</v>
      </c>
      <c r="J143">
        <f>MAX(0,D143-F143-Rekenwaarden!$B$1)</f>
        <v>0</v>
      </c>
      <c r="K143">
        <f t="shared" si="10"/>
        <v>21.450000000000003</v>
      </c>
      <c r="L143" s="3">
        <f t="shared" si="11"/>
        <v>0.61215753424657549</v>
      </c>
      <c r="M143">
        <f>MAX(0,_xlfn.IFS(K143&lt;Rekenwaarden!$B$1,E143-K143,K143&gt;=Rekenwaarden!$B$1,E143-K143))</f>
        <v>0</v>
      </c>
      <c r="N143">
        <f>MAX(0,_xlfn.IFS(K143&lt;Rekenwaarden!$B$1,F143,K143&gt;=Rekenwaarden!$B$1,(K143-G143-E143-F143)*-1))</f>
        <v>0</v>
      </c>
    </row>
    <row r="144" spans="1:14" x14ac:dyDescent="0.25">
      <c r="A144" s="1">
        <v>43973</v>
      </c>
      <c r="B144">
        <v>16.690000000000001</v>
      </c>
      <c r="C144">
        <v>9.1809999999999992</v>
      </c>
      <c r="D144">
        <v>0</v>
      </c>
      <c r="E144">
        <v>3.6520000000000001</v>
      </c>
      <c r="F144">
        <v>5.1660000000000004</v>
      </c>
      <c r="G144">
        <f t="shared" si="8"/>
        <v>7.5090000000000021</v>
      </c>
      <c r="H144" s="3">
        <f t="shared" si="9"/>
        <v>0.44991012582384671</v>
      </c>
      <c r="I144">
        <f>MAX(0,C144-E144-Rekenwaarden!$B$1)</f>
        <v>0</v>
      </c>
      <c r="J144">
        <f>MAX(0,D144-F144-Rekenwaarden!$B$1)</f>
        <v>0</v>
      </c>
      <c r="K144">
        <f t="shared" si="10"/>
        <v>16.690000000000001</v>
      </c>
      <c r="L144" s="3">
        <f t="shared" si="11"/>
        <v>1</v>
      </c>
      <c r="M144">
        <f>MAX(0,_xlfn.IFS(K144&lt;Rekenwaarden!$B$1,E144-K144,K144&gt;=Rekenwaarden!$B$1,E144-K144))</f>
        <v>0</v>
      </c>
      <c r="N144">
        <f>MAX(0,_xlfn.IFS(K144&lt;Rekenwaarden!$B$1,F144,K144&gt;=Rekenwaarden!$B$1,(K144-G144-E144-F144)*-1))</f>
        <v>0</v>
      </c>
    </row>
    <row r="145" spans="1:14" x14ac:dyDescent="0.25">
      <c r="A145" s="1">
        <v>43974</v>
      </c>
      <c r="B145">
        <v>28.91</v>
      </c>
      <c r="C145">
        <v>0</v>
      </c>
      <c r="D145">
        <v>19.707999999999998</v>
      </c>
      <c r="E145">
        <v>0</v>
      </c>
      <c r="F145">
        <v>10.507</v>
      </c>
      <c r="G145">
        <f t="shared" si="8"/>
        <v>9.2020000000000017</v>
      </c>
      <c r="H145" s="3">
        <f t="shared" si="9"/>
        <v>0.31829816672431688</v>
      </c>
      <c r="I145">
        <f>MAX(0,C145-E145-Rekenwaarden!$B$1)</f>
        <v>0</v>
      </c>
      <c r="J145">
        <f>MAX(0,D145-F145-Rekenwaarden!$B$1)</f>
        <v>0.40099999999999802</v>
      </c>
      <c r="K145">
        <f t="shared" si="10"/>
        <v>28.509</v>
      </c>
      <c r="L145" s="3">
        <f t="shared" si="11"/>
        <v>0.9861293670010377</v>
      </c>
      <c r="M145">
        <f>MAX(0,_xlfn.IFS(K145&lt;Rekenwaarden!$B$1,E145-K145,K145&gt;=Rekenwaarden!$B$1,E145-K145))</f>
        <v>0</v>
      </c>
      <c r="N145">
        <f>MAX(0,_xlfn.IFS(K145&lt;Rekenwaarden!$B$1,F145,K145&gt;=Rekenwaarden!$B$1,(K145-G145-E145-F145)*-1))</f>
        <v>0</v>
      </c>
    </row>
    <row r="146" spans="1:14" x14ac:dyDescent="0.25">
      <c r="A146" s="1">
        <v>43975</v>
      </c>
      <c r="B146">
        <v>11.16</v>
      </c>
      <c r="C146">
        <v>0</v>
      </c>
      <c r="D146">
        <v>2.75</v>
      </c>
      <c r="E146">
        <v>0</v>
      </c>
      <c r="F146">
        <v>12.994999999999999</v>
      </c>
      <c r="G146">
        <f t="shared" si="8"/>
        <v>8.41</v>
      </c>
      <c r="H146" s="3">
        <f t="shared" si="9"/>
        <v>0.75358422939068104</v>
      </c>
      <c r="I146">
        <f>MAX(0,C146-E146-Rekenwaarden!$B$1)</f>
        <v>0</v>
      </c>
      <c r="J146">
        <f>MAX(0,D146-F146-Rekenwaarden!$B$1)</f>
        <v>0</v>
      </c>
      <c r="K146">
        <f t="shared" si="10"/>
        <v>11.16</v>
      </c>
      <c r="L146" s="3">
        <f t="shared" si="11"/>
        <v>1</v>
      </c>
      <c r="M146">
        <f>MAX(0,_xlfn.IFS(K146&lt;Rekenwaarden!$B$1,E146-K146,K146&gt;=Rekenwaarden!$B$1,E146-K146))</f>
        <v>0</v>
      </c>
      <c r="N146">
        <f>MAX(0,_xlfn.IFS(K146&lt;Rekenwaarden!$B$1,F146,K146&gt;=Rekenwaarden!$B$1,(K146-G146-E146-F146)*-1))</f>
        <v>10.244999999999999</v>
      </c>
    </row>
    <row r="147" spans="1:14" x14ac:dyDescent="0.25">
      <c r="A147" s="1">
        <v>43976</v>
      </c>
      <c r="B147">
        <v>37.119999999999997</v>
      </c>
      <c r="C147">
        <v>30.175999999999998</v>
      </c>
      <c r="D147">
        <v>0</v>
      </c>
      <c r="E147">
        <v>1.841</v>
      </c>
      <c r="F147">
        <v>5.2160000000000002</v>
      </c>
      <c r="G147">
        <f t="shared" si="8"/>
        <v>6.9439999999999991</v>
      </c>
      <c r="H147" s="3">
        <f t="shared" si="9"/>
        <v>0.18706896551724136</v>
      </c>
      <c r="I147">
        <f>MAX(0,C147-E147-Rekenwaarden!$B$1)</f>
        <v>19.534999999999997</v>
      </c>
      <c r="J147">
        <f>MAX(0,D147-F147-Rekenwaarden!$B$1)</f>
        <v>0</v>
      </c>
      <c r="K147">
        <f t="shared" si="10"/>
        <v>17.585000000000001</v>
      </c>
      <c r="L147" s="3">
        <f t="shared" si="11"/>
        <v>0.47373383620689663</v>
      </c>
      <c r="M147">
        <f>MAX(0,_xlfn.IFS(K147&lt;Rekenwaarden!$B$1,E147-K147,K147&gt;=Rekenwaarden!$B$1,E147-K147))</f>
        <v>0</v>
      </c>
      <c r="N147">
        <f>MAX(0,_xlfn.IFS(K147&lt;Rekenwaarden!$B$1,F147,K147&gt;=Rekenwaarden!$B$1,(K147-G147-E147-F147)*-1))</f>
        <v>0</v>
      </c>
    </row>
    <row r="148" spans="1:14" x14ac:dyDescent="0.25">
      <c r="A148" s="1">
        <v>43977</v>
      </c>
      <c r="B148">
        <v>34.4</v>
      </c>
      <c r="C148">
        <v>28.114999999999998</v>
      </c>
      <c r="D148">
        <v>0</v>
      </c>
      <c r="E148">
        <v>3.1469999999999998</v>
      </c>
      <c r="F148">
        <v>4.6929999999999996</v>
      </c>
      <c r="G148">
        <f t="shared" si="8"/>
        <v>6.2850000000000001</v>
      </c>
      <c r="H148" s="3">
        <f t="shared" si="9"/>
        <v>0.18270348837209305</v>
      </c>
      <c r="I148">
        <f>MAX(0,C148-E148-Rekenwaarden!$B$1)</f>
        <v>16.167999999999999</v>
      </c>
      <c r="J148">
        <f>MAX(0,D148-F148-Rekenwaarden!$B$1)</f>
        <v>0</v>
      </c>
      <c r="K148">
        <f t="shared" si="10"/>
        <v>18.231999999999999</v>
      </c>
      <c r="L148" s="3">
        <f t="shared" si="11"/>
        <v>0.53</v>
      </c>
      <c r="M148">
        <f>MAX(0,_xlfn.IFS(K148&lt;Rekenwaarden!$B$1,E148-K148,K148&gt;=Rekenwaarden!$B$1,E148-K148))</f>
        <v>0</v>
      </c>
      <c r="N148">
        <f>MAX(0,_xlfn.IFS(K148&lt;Rekenwaarden!$B$1,F148,K148&gt;=Rekenwaarden!$B$1,(K148-G148-E148-F148)*-1))</f>
        <v>0</v>
      </c>
    </row>
    <row r="149" spans="1:14" x14ac:dyDescent="0.25">
      <c r="A149" s="1">
        <v>43978</v>
      </c>
      <c r="B149">
        <v>37.200000000000003</v>
      </c>
      <c r="C149">
        <v>25.745000000000001</v>
      </c>
      <c r="D149">
        <v>0</v>
      </c>
      <c r="E149">
        <v>2.2210000000000001</v>
      </c>
      <c r="F149">
        <v>4.133</v>
      </c>
      <c r="G149">
        <f t="shared" si="8"/>
        <v>11.455000000000002</v>
      </c>
      <c r="H149" s="3">
        <f t="shared" si="9"/>
        <v>0.30793010752688177</v>
      </c>
      <c r="I149">
        <f>MAX(0,C149-E149-Rekenwaarden!$B$1)</f>
        <v>14.724</v>
      </c>
      <c r="J149">
        <f>MAX(0,D149-F149-Rekenwaarden!$B$1)</f>
        <v>0</v>
      </c>
      <c r="K149">
        <f t="shared" si="10"/>
        <v>22.476000000000003</v>
      </c>
      <c r="L149" s="3">
        <f t="shared" si="11"/>
        <v>0.60419354838709682</v>
      </c>
      <c r="M149">
        <f>MAX(0,_xlfn.IFS(K149&lt;Rekenwaarden!$B$1,E149-K149,K149&gt;=Rekenwaarden!$B$1,E149-K149))</f>
        <v>0</v>
      </c>
      <c r="N149">
        <f>MAX(0,_xlfn.IFS(K149&lt;Rekenwaarden!$B$1,F149,K149&gt;=Rekenwaarden!$B$1,(K149-G149-E149-F149)*-1))</f>
        <v>0</v>
      </c>
    </row>
    <row r="150" spans="1:14" x14ac:dyDescent="0.25">
      <c r="A150" s="1">
        <v>43979</v>
      </c>
      <c r="B150">
        <v>38.28</v>
      </c>
      <c r="C150">
        <v>29.46</v>
      </c>
      <c r="D150">
        <v>0</v>
      </c>
      <c r="E150">
        <v>1.851</v>
      </c>
      <c r="F150">
        <v>5.73</v>
      </c>
      <c r="G150">
        <f t="shared" si="8"/>
        <v>8.82</v>
      </c>
      <c r="H150" s="3">
        <f t="shared" si="9"/>
        <v>0.2304075235109718</v>
      </c>
      <c r="I150">
        <f>MAX(0,C150-E150-Rekenwaarden!$B$1)</f>
        <v>18.809000000000001</v>
      </c>
      <c r="J150">
        <f>MAX(0,D150-F150-Rekenwaarden!$B$1)</f>
        <v>0</v>
      </c>
      <c r="K150">
        <f t="shared" si="10"/>
        <v>19.471</v>
      </c>
      <c r="L150" s="3">
        <f t="shared" si="11"/>
        <v>0.50864681295715775</v>
      </c>
      <c r="M150">
        <f>MAX(0,_xlfn.IFS(K150&lt;Rekenwaarden!$B$1,E150-K150,K150&gt;=Rekenwaarden!$B$1,E150-K150))</f>
        <v>0</v>
      </c>
      <c r="N150">
        <f>MAX(0,_xlfn.IFS(K150&lt;Rekenwaarden!$B$1,F150,K150&gt;=Rekenwaarden!$B$1,(K150-G150-E150-F150)*-1))</f>
        <v>0</v>
      </c>
    </row>
    <row r="151" spans="1:14" x14ac:dyDescent="0.25">
      <c r="A151" s="1">
        <v>43980</v>
      </c>
      <c r="B151">
        <v>37.58</v>
      </c>
      <c r="C151">
        <v>29.788</v>
      </c>
      <c r="D151">
        <v>0</v>
      </c>
      <c r="E151">
        <v>1.4370000000000001</v>
      </c>
      <c r="F151">
        <v>4.8440000000000003</v>
      </c>
      <c r="G151">
        <f t="shared" si="8"/>
        <v>7.791999999999998</v>
      </c>
      <c r="H151" s="3">
        <f t="shared" si="9"/>
        <v>0.20734433209153802</v>
      </c>
      <c r="I151">
        <f>MAX(0,C151-E151-Rekenwaarden!$B$1)</f>
        <v>19.550999999999998</v>
      </c>
      <c r="J151">
        <f>MAX(0,D151-F151-Rekenwaarden!$B$1)</f>
        <v>0</v>
      </c>
      <c r="K151">
        <f t="shared" si="10"/>
        <v>18.029</v>
      </c>
      <c r="L151" s="3">
        <f t="shared" si="11"/>
        <v>0.47974986695050559</v>
      </c>
      <c r="M151">
        <f>MAX(0,_xlfn.IFS(K151&lt;Rekenwaarden!$B$1,E151-K151,K151&gt;=Rekenwaarden!$B$1,E151-K151))</f>
        <v>0</v>
      </c>
      <c r="N151">
        <f>MAX(0,_xlfn.IFS(K151&lt;Rekenwaarden!$B$1,F151,K151&gt;=Rekenwaarden!$B$1,(K151-G151-E151-F151)*-1))</f>
        <v>0</v>
      </c>
    </row>
    <row r="152" spans="1:14" x14ac:dyDescent="0.25">
      <c r="A152" s="1">
        <v>43981</v>
      </c>
      <c r="B152">
        <v>37.57</v>
      </c>
      <c r="C152">
        <v>0</v>
      </c>
      <c r="D152">
        <v>29.507999999999999</v>
      </c>
      <c r="E152">
        <v>0</v>
      </c>
      <c r="F152">
        <v>7.2949999999999999</v>
      </c>
      <c r="G152">
        <f t="shared" si="8"/>
        <v>8.0620000000000012</v>
      </c>
      <c r="H152" s="3">
        <f t="shared" si="9"/>
        <v>0.21458610593558694</v>
      </c>
      <c r="I152">
        <f>MAX(0,C152-E152-Rekenwaarden!$B$1)</f>
        <v>0</v>
      </c>
      <c r="J152">
        <f>MAX(0,D152-F152-Rekenwaarden!$B$1)</f>
        <v>13.413</v>
      </c>
      <c r="K152">
        <f t="shared" si="10"/>
        <v>24.157</v>
      </c>
      <c r="L152" s="3">
        <f t="shared" si="11"/>
        <v>0.64298642533936656</v>
      </c>
      <c r="M152">
        <f>MAX(0,_xlfn.IFS(K152&lt;Rekenwaarden!$B$1,E152-K152,K152&gt;=Rekenwaarden!$B$1,E152-K152))</f>
        <v>0</v>
      </c>
      <c r="N152">
        <f>MAX(0,_xlfn.IFS(K152&lt;Rekenwaarden!$B$1,F152,K152&gt;=Rekenwaarden!$B$1,(K152-G152-E152-F152)*-1))</f>
        <v>0</v>
      </c>
    </row>
    <row r="153" spans="1:14" x14ac:dyDescent="0.25">
      <c r="A153" s="1">
        <v>43982</v>
      </c>
      <c r="B153">
        <v>36.82</v>
      </c>
      <c r="C153">
        <v>0</v>
      </c>
      <c r="D153">
        <v>26.347999999999999</v>
      </c>
      <c r="E153">
        <v>0</v>
      </c>
      <c r="F153">
        <v>7.9749999999999996</v>
      </c>
      <c r="G153">
        <f t="shared" si="8"/>
        <v>10.472000000000001</v>
      </c>
      <c r="H153" s="3">
        <f t="shared" si="9"/>
        <v>0.28441064638783276</v>
      </c>
      <c r="I153">
        <f>MAX(0,C153-E153-Rekenwaarden!$B$1)</f>
        <v>0</v>
      </c>
      <c r="J153">
        <f>MAX(0,D153-F153-Rekenwaarden!$B$1)</f>
        <v>9.5729999999999968</v>
      </c>
      <c r="K153">
        <f t="shared" si="10"/>
        <v>27.247000000000003</v>
      </c>
      <c r="L153" s="3">
        <f t="shared" si="11"/>
        <v>0.74000543183052703</v>
      </c>
      <c r="M153">
        <f>MAX(0,_xlfn.IFS(K153&lt;Rekenwaarden!$B$1,E153-K153,K153&gt;=Rekenwaarden!$B$1,E153-K153))</f>
        <v>0</v>
      </c>
      <c r="N153">
        <f>MAX(0,_xlfn.IFS(K153&lt;Rekenwaarden!$B$1,F153,K153&gt;=Rekenwaarden!$B$1,(K153-G153-E153-F153)*-1))</f>
        <v>0</v>
      </c>
    </row>
    <row r="154" spans="1:14" x14ac:dyDescent="0.25">
      <c r="A154" s="1">
        <v>43983</v>
      </c>
      <c r="B154">
        <v>35.6</v>
      </c>
      <c r="C154">
        <v>26.536999999999999</v>
      </c>
      <c r="D154">
        <v>0</v>
      </c>
      <c r="E154">
        <v>2.9420000000000002</v>
      </c>
      <c r="F154">
        <v>5.2720000000000002</v>
      </c>
      <c r="G154">
        <f t="shared" si="8"/>
        <v>9.0630000000000024</v>
      </c>
      <c r="H154" s="3">
        <f t="shared" si="9"/>
        <v>0.25457865168539334</v>
      </c>
      <c r="I154">
        <f>MAX(0,C154-E154-Rekenwaarden!$B$1)</f>
        <v>14.794999999999998</v>
      </c>
      <c r="J154">
        <f>MAX(0,D154-F154-Rekenwaarden!$B$1)</f>
        <v>0</v>
      </c>
      <c r="K154">
        <f t="shared" si="10"/>
        <v>20.805000000000003</v>
      </c>
      <c r="L154" s="3">
        <f t="shared" si="11"/>
        <v>0.58441011235955065</v>
      </c>
      <c r="M154">
        <f>MAX(0,_xlfn.IFS(K154&lt;Rekenwaarden!$B$1,E154-K154,K154&gt;=Rekenwaarden!$B$1,E154-K154))</f>
        <v>0</v>
      </c>
      <c r="N154">
        <f>MAX(0,_xlfn.IFS(K154&lt;Rekenwaarden!$B$1,F154,K154&gt;=Rekenwaarden!$B$1,(K154-G154-E154-F154)*-1))</f>
        <v>0</v>
      </c>
    </row>
    <row r="155" spans="1:14" x14ac:dyDescent="0.25">
      <c r="A155" s="1">
        <v>43984</v>
      </c>
      <c r="B155">
        <v>34.31</v>
      </c>
      <c r="C155">
        <v>24.248000000000001</v>
      </c>
      <c r="D155">
        <v>0</v>
      </c>
      <c r="E155">
        <v>2.9</v>
      </c>
      <c r="F155">
        <v>5.9169999999999998</v>
      </c>
      <c r="G155">
        <f t="shared" si="8"/>
        <v>10.062000000000001</v>
      </c>
      <c r="H155" s="3">
        <f t="shared" si="9"/>
        <v>0.29326726901777911</v>
      </c>
      <c r="I155">
        <f>MAX(0,C155-E155-Rekenwaarden!$B$1)</f>
        <v>12.548000000000002</v>
      </c>
      <c r="J155">
        <f>MAX(0,D155-F155-Rekenwaarden!$B$1)</f>
        <v>0</v>
      </c>
      <c r="K155">
        <f t="shared" si="10"/>
        <v>21.762</v>
      </c>
      <c r="L155" s="3">
        <f t="shared" si="11"/>
        <v>0.63427572136403376</v>
      </c>
      <c r="M155">
        <f>MAX(0,_xlfn.IFS(K155&lt;Rekenwaarden!$B$1,E155-K155,K155&gt;=Rekenwaarden!$B$1,E155-K155))</f>
        <v>0</v>
      </c>
      <c r="N155">
        <f>MAX(0,_xlfn.IFS(K155&lt;Rekenwaarden!$B$1,F155,K155&gt;=Rekenwaarden!$B$1,(K155-G155-E155-F155)*-1))</f>
        <v>0</v>
      </c>
    </row>
    <row r="156" spans="1:14" x14ac:dyDescent="0.25">
      <c r="A156" s="1">
        <v>43985</v>
      </c>
      <c r="B156">
        <v>30.21</v>
      </c>
      <c r="C156">
        <v>23.54</v>
      </c>
      <c r="D156">
        <v>0</v>
      </c>
      <c r="E156">
        <v>1.0669999999999999</v>
      </c>
      <c r="F156">
        <v>4.8620000000000001</v>
      </c>
      <c r="G156">
        <f t="shared" si="8"/>
        <v>6.6700000000000017</v>
      </c>
      <c r="H156" s="3">
        <f t="shared" si="9"/>
        <v>0.22078781860311161</v>
      </c>
      <c r="I156">
        <f>MAX(0,C156-E156-Rekenwaarden!$B$1)</f>
        <v>13.672999999999998</v>
      </c>
      <c r="J156">
        <f>MAX(0,D156-F156-Rekenwaarden!$B$1)</f>
        <v>0</v>
      </c>
      <c r="K156">
        <f t="shared" si="10"/>
        <v>16.537000000000003</v>
      </c>
      <c r="L156" s="3">
        <f t="shared" si="11"/>
        <v>0.54740152267461117</v>
      </c>
      <c r="M156">
        <f>MAX(0,_xlfn.IFS(K156&lt;Rekenwaarden!$B$1,E156-K156,K156&gt;=Rekenwaarden!$B$1,E156-K156))</f>
        <v>0</v>
      </c>
      <c r="N156">
        <f>MAX(0,_xlfn.IFS(K156&lt;Rekenwaarden!$B$1,F156,K156&gt;=Rekenwaarden!$B$1,(K156-G156-E156-F156)*-1))</f>
        <v>0</v>
      </c>
    </row>
    <row r="157" spans="1:14" x14ac:dyDescent="0.25">
      <c r="A157" s="1">
        <v>43986</v>
      </c>
      <c r="B157">
        <v>10.49</v>
      </c>
      <c r="C157">
        <v>4.7210000000000001</v>
      </c>
      <c r="D157">
        <v>0</v>
      </c>
      <c r="E157">
        <v>5.01</v>
      </c>
      <c r="F157">
        <v>5.2949999999999999</v>
      </c>
      <c r="G157">
        <f t="shared" si="8"/>
        <v>5.7690000000000001</v>
      </c>
      <c r="H157" s="3">
        <f t="shared" si="9"/>
        <v>0.54995233555767398</v>
      </c>
      <c r="I157">
        <f>MAX(0,C157-E157-Rekenwaarden!$B$1)</f>
        <v>0</v>
      </c>
      <c r="J157">
        <f>MAX(0,D157-F157-Rekenwaarden!$B$1)</f>
        <v>0</v>
      </c>
      <c r="K157">
        <f t="shared" si="10"/>
        <v>10.49</v>
      </c>
      <c r="L157" s="3">
        <f t="shared" si="11"/>
        <v>1</v>
      </c>
      <c r="M157">
        <f>MAX(0,_xlfn.IFS(K157&lt;Rekenwaarden!$B$1,E157-K157,K157&gt;=Rekenwaarden!$B$1,E157-K157))</f>
        <v>0</v>
      </c>
      <c r="N157">
        <f>MAX(0,_xlfn.IFS(K157&lt;Rekenwaarden!$B$1,F157,K157&gt;=Rekenwaarden!$B$1,(K157-G157-E157-F157)*-1))</f>
        <v>5.5839999999999996</v>
      </c>
    </row>
    <row r="158" spans="1:14" x14ac:dyDescent="0.25">
      <c r="A158" s="1">
        <v>43987</v>
      </c>
      <c r="B158">
        <v>14.41</v>
      </c>
      <c r="C158">
        <v>7.1879999999999997</v>
      </c>
      <c r="D158">
        <v>0</v>
      </c>
      <c r="E158">
        <v>4.4359999999999999</v>
      </c>
      <c r="F158">
        <v>5.35</v>
      </c>
      <c r="G158">
        <f t="shared" si="8"/>
        <v>7.2220000000000004</v>
      </c>
      <c r="H158" s="3">
        <f t="shared" si="9"/>
        <v>0.50117973629424017</v>
      </c>
      <c r="I158">
        <f>MAX(0,C158-E158-Rekenwaarden!$B$1)</f>
        <v>0</v>
      </c>
      <c r="J158">
        <f>MAX(0,D158-F158-Rekenwaarden!$B$1)</f>
        <v>0</v>
      </c>
      <c r="K158">
        <f t="shared" si="10"/>
        <v>14.41</v>
      </c>
      <c r="L158" s="3">
        <f t="shared" si="11"/>
        <v>1</v>
      </c>
      <c r="M158">
        <f>MAX(0,_xlfn.IFS(K158&lt;Rekenwaarden!$B$1,E158-K158,K158&gt;=Rekenwaarden!$B$1,E158-K158))</f>
        <v>0</v>
      </c>
      <c r="N158">
        <f>MAX(0,_xlfn.IFS(K158&lt;Rekenwaarden!$B$1,F158,K158&gt;=Rekenwaarden!$B$1,(K158-G158-E158-F158)*-1))</f>
        <v>2.5979999999999999</v>
      </c>
    </row>
    <row r="159" spans="1:14" x14ac:dyDescent="0.25">
      <c r="A159" s="1">
        <v>43988</v>
      </c>
      <c r="B159">
        <v>27.16</v>
      </c>
      <c r="C159">
        <v>0</v>
      </c>
      <c r="D159">
        <v>20.920999999999999</v>
      </c>
      <c r="E159">
        <v>0</v>
      </c>
      <c r="F159">
        <v>8.782</v>
      </c>
      <c r="G159">
        <f t="shared" si="8"/>
        <v>6.2390000000000008</v>
      </c>
      <c r="H159" s="3">
        <f t="shared" si="9"/>
        <v>0.22971281296023566</v>
      </c>
      <c r="I159">
        <f>MAX(0,C159-E159-Rekenwaarden!$B$1)</f>
        <v>0</v>
      </c>
      <c r="J159">
        <f>MAX(0,D159-F159-Rekenwaarden!$B$1)</f>
        <v>3.3389999999999986</v>
      </c>
      <c r="K159">
        <f t="shared" si="10"/>
        <v>23.821000000000002</v>
      </c>
      <c r="L159" s="3">
        <f t="shared" si="11"/>
        <v>0.8770618556701032</v>
      </c>
      <c r="M159">
        <f>MAX(0,_xlfn.IFS(K159&lt;Rekenwaarden!$B$1,E159-K159,K159&gt;=Rekenwaarden!$B$1,E159-K159))</f>
        <v>0</v>
      </c>
      <c r="N159">
        <f>MAX(0,_xlfn.IFS(K159&lt;Rekenwaarden!$B$1,F159,K159&gt;=Rekenwaarden!$B$1,(K159-G159-E159-F159)*-1))</f>
        <v>0</v>
      </c>
    </row>
    <row r="160" spans="1:14" x14ac:dyDescent="0.25">
      <c r="A160" s="1">
        <v>43989</v>
      </c>
      <c r="B160">
        <v>26.17</v>
      </c>
      <c r="C160">
        <v>0</v>
      </c>
      <c r="D160">
        <v>18.146000000000001</v>
      </c>
      <c r="E160">
        <v>0</v>
      </c>
      <c r="F160">
        <v>10.039999999999999</v>
      </c>
      <c r="G160">
        <f t="shared" si="8"/>
        <v>8.0240000000000009</v>
      </c>
      <c r="H160" s="3">
        <f t="shared" si="9"/>
        <v>0.30661062285059232</v>
      </c>
      <c r="I160">
        <f>MAX(0,C160-E160-Rekenwaarden!$B$1)</f>
        <v>0</v>
      </c>
      <c r="J160">
        <f>MAX(0,D160-F160-Rekenwaarden!$B$1)</f>
        <v>0</v>
      </c>
      <c r="K160">
        <f t="shared" si="10"/>
        <v>26.17</v>
      </c>
      <c r="L160" s="3">
        <f t="shared" si="11"/>
        <v>1</v>
      </c>
      <c r="M160">
        <f>MAX(0,_xlfn.IFS(K160&lt;Rekenwaarden!$B$1,E160-K160,K160&gt;=Rekenwaarden!$B$1,E160-K160))</f>
        <v>0</v>
      </c>
      <c r="N160">
        <f>MAX(0,_xlfn.IFS(K160&lt;Rekenwaarden!$B$1,F160,K160&gt;=Rekenwaarden!$B$1,(K160-G160-E160-F160)*-1))</f>
        <v>0</v>
      </c>
    </row>
    <row r="161" spans="1:14" x14ac:dyDescent="0.25">
      <c r="A161" s="1">
        <v>43990</v>
      </c>
      <c r="B161">
        <v>16.850000000000001</v>
      </c>
      <c r="C161">
        <v>11.58</v>
      </c>
      <c r="D161">
        <v>0</v>
      </c>
      <c r="E161">
        <v>2.6520000000000001</v>
      </c>
      <c r="F161">
        <v>5.5919999999999996</v>
      </c>
      <c r="G161">
        <f t="shared" si="8"/>
        <v>5.2700000000000014</v>
      </c>
      <c r="H161" s="3">
        <f t="shared" si="9"/>
        <v>0.31275964391691402</v>
      </c>
      <c r="I161">
        <f>MAX(0,C161-E161-Rekenwaarden!$B$1)</f>
        <v>0.12800000000000011</v>
      </c>
      <c r="J161">
        <f>MAX(0,D161-F161-Rekenwaarden!$B$1)</f>
        <v>0</v>
      </c>
      <c r="K161">
        <f t="shared" si="10"/>
        <v>16.722000000000001</v>
      </c>
      <c r="L161" s="3">
        <f t="shared" si="11"/>
        <v>0.99240356083086056</v>
      </c>
      <c r="M161">
        <f>MAX(0,_xlfn.IFS(K161&lt;Rekenwaarden!$B$1,E161-K161,K161&gt;=Rekenwaarden!$B$1,E161-K161))</f>
        <v>0</v>
      </c>
      <c r="N161">
        <f>MAX(0,_xlfn.IFS(K161&lt;Rekenwaarden!$B$1,F161,K161&gt;=Rekenwaarden!$B$1,(K161-G161-E161-F161)*-1))</f>
        <v>0</v>
      </c>
    </row>
    <row r="162" spans="1:14" x14ac:dyDescent="0.25">
      <c r="A162" s="1">
        <v>43991</v>
      </c>
      <c r="B162">
        <v>17.22</v>
      </c>
      <c r="C162">
        <v>11.257999999999999</v>
      </c>
      <c r="D162">
        <v>0</v>
      </c>
      <c r="E162">
        <v>4.45</v>
      </c>
      <c r="F162">
        <v>5.4619999999999997</v>
      </c>
      <c r="G162">
        <f t="shared" si="8"/>
        <v>5.9619999999999997</v>
      </c>
      <c r="H162" s="3">
        <f t="shared" si="9"/>
        <v>0.34622531939605111</v>
      </c>
      <c r="I162">
        <f>MAX(0,C162-E162-Rekenwaarden!$B$1)</f>
        <v>0</v>
      </c>
      <c r="J162">
        <f>MAX(0,D162-F162-Rekenwaarden!$B$1)</f>
        <v>0</v>
      </c>
      <c r="K162">
        <f t="shared" si="10"/>
        <v>17.22</v>
      </c>
      <c r="L162" s="3">
        <f t="shared" si="11"/>
        <v>1</v>
      </c>
      <c r="M162">
        <f>MAX(0,_xlfn.IFS(K162&lt;Rekenwaarden!$B$1,E162-K162,K162&gt;=Rekenwaarden!$B$1,E162-K162))</f>
        <v>0</v>
      </c>
      <c r="N162">
        <f>MAX(0,_xlfn.IFS(K162&lt;Rekenwaarden!$B$1,F162,K162&gt;=Rekenwaarden!$B$1,(K162-G162-E162-F162)*-1))</f>
        <v>0</v>
      </c>
    </row>
    <row r="163" spans="1:14" x14ac:dyDescent="0.25">
      <c r="A163" s="1">
        <v>43992</v>
      </c>
      <c r="B163">
        <v>17.149999999999999</v>
      </c>
      <c r="C163">
        <v>11.879</v>
      </c>
      <c r="D163">
        <v>0</v>
      </c>
      <c r="E163">
        <v>2.4860000000000002</v>
      </c>
      <c r="F163">
        <v>4.4610000000000003</v>
      </c>
      <c r="G163">
        <f t="shared" si="8"/>
        <v>5.270999999999999</v>
      </c>
      <c r="H163" s="3">
        <f t="shared" si="9"/>
        <v>0.30734693877551017</v>
      </c>
      <c r="I163">
        <f>MAX(0,C163-E163-Rekenwaarden!$B$1)</f>
        <v>0.5929999999999982</v>
      </c>
      <c r="J163">
        <f>MAX(0,D163-F163-Rekenwaarden!$B$1)</f>
        <v>0</v>
      </c>
      <c r="K163">
        <f t="shared" si="10"/>
        <v>16.557000000000002</v>
      </c>
      <c r="L163" s="3">
        <f t="shared" si="11"/>
        <v>0.9654227405247815</v>
      </c>
      <c r="M163">
        <f>MAX(0,_xlfn.IFS(K163&lt;Rekenwaarden!$B$1,E163-K163,K163&gt;=Rekenwaarden!$B$1,E163-K163))</f>
        <v>0</v>
      </c>
      <c r="N163">
        <f>MAX(0,_xlfn.IFS(K163&lt;Rekenwaarden!$B$1,F163,K163&gt;=Rekenwaarden!$B$1,(K163-G163-E163-F163)*-1))</f>
        <v>0</v>
      </c>
    </row>
    <row r="164" spans="1:14" x14ac:dyDescent="0.25">
      <c r="A164" s="1">
        <v>43993</v>
      </c>
      <c r="B164">
        <v>17.38</v>
      </c>
      <c r="C164">
        <v>12.535</v>
      </c>
      <c r="D164">
        <v>0</v>
      </c>
      <c r="E164">
        <v>1.3240000000000001</v>
      </c>
      <c r="F164">
        <v>4.8979999999999997</v>
      </c>
      <c r="G164">
        <f t="shared" si="8"/>
        <v>4.8449999999999989</v>
      </c>
      <c r="H164" s="3">
        <f t="shared" si="9"/>
        <v>0.27876869965477558</v>
      </c>
      <c r="I164">
        <f>MAX(0,C164-E164-Rekenwaarden!$B$1)</f>
        <v>2.4109999999999996</v>
      </c>
      <c r="J164">
        <f>MAX(0,D164-F164-Rekenwaarden!$B$1)</f>
        <v>0</v>
      </c>
      <c r="K164">
        <f t="shared" si="10"/>
        <v>14.968999999999999</v>
      </c>
      <c r="L164" s="3">
        <f t="shared" si="11"/>
        <v>0.86127733026467201</v>
      </c>
      <c r="M164">
        <f>MAX(0,_xlfn.IFS(K164&lt;Rekenwaarden!$B$1,E164-K164,K164&gt;=Rekenwaarden!$B$1,E164-K164))</f>
        <v>0</v>
      </c>
      <c r="N164">
        <f>MAX(0,_xlfn.IFS(K164&lt;Rekenwaarden!$B$1,F164,K164&gt;=Rekenwaarden!$B$1,(K164-G164-E164-F164)*-1))</f>
        <v>0</v>
      </c>
    </row>
    <row r="165" spans="1:14" x14ac:dyDescent="0.25">
      <c r="A165" s="1">
        <v>43994</v>
      </c>
      <c r="B165">
        <v>18.09</v>
      </c>
      <c r="C165">
        <v>10.584</v>
      </c>
      <c r="D165">
        <v>0</v>
      </c>
      <c r="E165">
        <v>3.5179999999999998</v>
      </c>
      <c r="F165">
        <v>5.6050000000000004</v>
      </c>
      <c r="G165">
        <f t="shared" si="8"/>
        <v>7.5060000000000002</v>
      </c>
      <c r="H165" s="3">
        <f t="shared" si="9"/>
        <v>0.41492537313432837</v>
      </c>
      <c r="I165">
        <f>MAX(0,C165-E165-Rekenwaarden!$B$1)</f>
        <v>0</v>
      </c>
      <c r="J165">
        <f>MAX(0,D165-F165-Rekenwaarden!$B$1)</f>
        <v>0</v>
      </c>
      <c r="K165">
        <f t="shared" si="10"/>
        <v>18.09</v>
      </c>
      <c r="L165" s="3">
        <f t="shared" si="11"/>
        <v>1</v>
      </c>
      <c r="M165">
        <f>MAX(0,_xlfn.IFS(K165&lt;Rekenwaarden!$B$1,E165-K165,K165&gt;=Rekenwaarden!$B$1,E165-K165))</f>
        <v>0</v>
      </c>
      <c r="N165">
        <f>MAX(0,_xlfn.IFS(K165&lt;Rekenwaarden!$B$1,F165,K165&gt;=Rekenwaarden!$B$1,(K165-G165-E165-F165)*-1))</f>
        <v>0</v>
      </c>
    </row>
    <row r="166" spans="1:14" x14ac:dyDescent="0.25">
      <c r="A166" s="1">
        <v>43995</v>
      </c>
      <c r="B166">
        <v>29.34</v>
      </c>
      <c r="C166">
        <v>0</v>
      </c>
      <c r="D166">
        <v>19.991</v>
      </c>
      <c r="E166">
        <v>0</v>
      </c>
      <c r="F166">
        <v>7.399</v>
      </c>
      <c r="G166">
        <f t="shared" si="8"/>
        <v>9.3490000000000002</v>
      </c>
      <c r="H166" s="3">
        <f t="shared" si="9"/>
        <v>0.31864349011588278</v>
      </c>
      <c r="I166">
        <f>MAX(0,C166-E166-Rekenwaarden!$B$1)</f>
        <v>0</v>
      </c>
      <c r="J166">
        <f>MAX(0,D166-F166-Rekenwaarden!$B$1)</f>
        <v>3.791999999999998</v>
      </c>
      <c r="K166">
        <f t="shared" si="10"/>
        <v>25.548000000000002</v>
      </c>
      <c r="L166" s="3">
        <f t="shared" si="11"/>
        <v>0.87075664621676896</v>
      </c>
      <c r="M166">
        <f>MAX(0,_xlfn.IFS(K166&lt;Rekenwaarden!$B$1,E166-K166,K166&gt;=Rekenwaarden!$B$1,E166-K166))</f>
        <v>0</v>
      </c>
      <c r="N166">
        <f>MAX(0,_xlfn.IFS(K166&lt;Rekenwaarden!$B$1,F166,K166&gt;=Rekenwaarden!$B$1,(K166-G166-E166-F166)*-1))</f>
        <v>0</v>
      </c>
    </row>
    <row r="167" spans="1:14" x14ac:dyDescent="0.25">
      <c r="A167" s="1">
        <v>43996</v>
      </c>
      <c r="B167">
        <v>23.68</v>
      </c>
      <c r="C167">
        <v>0</v>
      </c>
      <c r="D167">
        <v>17.308</v>
      </c>
      <c r="E167">
        <v>0</v>
      </c>
      <c r="F167">
        <v>13.534000000000001</v>
      </c>
      <c r="G167">
        <f t="shared" si="8"/>
        <v>6.3719999999999999</v>
      </c>
      <c r="H167" s="3">
        <f t="shared" si="9"/>
        <v>0.26908783783783785</v>
      </c>
      <c r="I167">
        <f>MAX(0,C167-E167-Rekenwaarden!$B$1)</f>
        <v>0</v>
      </c>
      <c r="J167">
        <f>MAX(0,D167-F167-Rekenwaarden!$B$1)</f>
        <v>0</v>
      </c>
      <c r="K167">
        <f t="shared" si="10"/>
        <v>23.68</v>
      </c>
      <c r="L167" s="3">
        <f t="shared" si="11"/>
        <v>1</v>
      </c>
      <c r="M167">
        <f>MAX(0,_xlfn.IFS(K167&lt;Rekenwaarden!$B$1,E167-K167,K167&gt;=Rekenwaarden!$B$1,E167-K167))</f>
        <v>0</v>
      </c>
      <c r="N167">
        <f>MAX(0,_xlfn.IFS(K167&lt;Rekenwaarden!$B$1,F167,K167&gt;=Rekenwaarden!$B$1,(K167-G167-E167-F167)*-1))</f>
        <v>0</v>
      </c>
    </row>
    <row r="168" spans="1:14" x14ac:dyDescent="0.25">
      <c r="A168" s="1">
        <v>43997</v>
      </c>
      <c r="B168">
        <v>33.130000000000003</v>
      </c>
      <c r="C168">
        <v>26.882999999999999</v>
      </c>
      <c r="D168">
        <v>0</v>
      </c>
      <c r="E168">
        <v>1.9830000000000001</v>
      </c>
      <c r="F168">
        <v>5.2960000000000003</v>
      </c>
      <c r="G168">
        <f t="shared" si="8"/>
        <v>6.2470000000000034</v>
      </c>
      <c r="H168" s="3">
        <f t="shared" si="9"/>
        <v>0.18856021732568679</v>
      </c>
      <c r="I168">
        <f>MAX(0,C168-E168-Rekenwaarden!$B$1)</f>
        <v>16.099999999999998</v>
      </c>
      <c r="J168">
        <f>MAX(0,D168-F168-Rekenwaarden!$B$1)</f>
        <v>0</v>
      </c>
      <c r="K168">
        <f t="shared" si="10"/>
        <v>17.030000000000005</v>
      </c>
      <c r="L168" s="3">
        <f t="shared" si="11"/>
        <v>0.51403561726531855</v>
      </c>
      <c r="M168">
        <f>MAX(0,_xlfn.IFS(K168&lt;Rekenwaarden!$B$1,E168-K168,K168&gt;=Rekenwaarden!$B$1,E168-K168))</f>
        <v>0</v>
      </c>
      <c r="N168">
        <f>MAX(0,_xlfn.IFS(K168&lt;Rekenwaarden!$B$1,F168,K168&gt;=Rekenwaarden!$B$1,(K168-G168-E168-F168)*-1))</f>
        <v>0</v>
      </c>
    </row>
    <row r="169" spans="1:14" x14ac:dyDescent="0.25">
      <c r="A169" s="1">
        <v>43998</v>
      </c>
      <c r="B169">
        <v>28.35</v>
      </c>
      <c r="C169">
        <v>20.315999999999999</v>
      </c>
      <c r="D169">
        <v>0</v>
      </c>
      <c r="E169">
        <v>4.7380000000000004</v>
      </c>
      <c r="F169">
        <v>5.7380000000000004</v>
      </c>
      <c r="G169">
        <f t="shared" si="8"/>
        <v>8.0340000000000025</v>
      </c>
      <c r="H169" s="3">
        <f t="shared" si="9"/>
        <v>0.28338624338624346</v>
      </c>
      <c r="I169">
        <f>MAX(0,C169-E169-Rekenwaarden!$B$1)</f>
        <v>6.7779999999999987</v>
      </c>
      <c r="J169">
        <f>MAX(0,D169-F169-Rekenwaarden!$B$1)</f>
        <v>0</v>
      </c>
      <c r="K169">
        <f t="shared" si="10"/>
        <v>21.572000000000003</v>
      </c>
      <c r="L169" s="3">
        <f t="shared" si="11"/>
        <v>0.76091710758377429</v>
      </c>
      <c r="M169">
        <f>MAX(0,_xlfn.IFS(K169&lt;Rekenwaarden!$B$1,E169-K169,K169&gt;=Rekenwaarden!$B$1,E169-K169))</f>
        <v>0</v>
      </c>
      <c r="N169">
        <f>MAX(0,_xlfn.IFS(K169&lt;Rekenwaarden!$B$1,F169,K169&gt;=Rekenwaarden!$B$1,(K169-G169-E169-F169)*-1))</f>
        <v>0</v>
      </c>
    </row>
    <row r="170" spans="1:14" x14ac:dyDescent="0.25">
      <c r="A170" s="1">
        <v>43999</v>
      </c>
      <c r="B170">
        <v>15.91</v>
      </c>
      <c r="C170">
        <v>9.7560000000000002</v>
      </c>
      <c r="D170">
        <v>0</v>
      </c>
      <c r="E170">
        <v>5.6980000000000004</v>
      </c>
      <c r="F170">
        <v>5.5830000000000002</v>
      </c>
      <c r="G170">
        <f t="shared" si="8"/>
        <v>6.1539999999999999</v>
      </c>
      <c r="H170" s="3">
        <f t="shared" si="9"/>
        <v>0.38680075424261467</v>
      </c>
      <c r="I170">
        <f>MAX(0,C170-E170-Rekenwaarden!$B$1)</f>
        <v>0</v>
      </c>
      <c r="J170">
        <f>MAX(0,D170-F170-Rekenwaarden!$B$1)</f>
        <v>0</v>
      </c>
      <c r="K170">
        <f t="shared" si="10"/>
        <v>15.91</v>
      </c>
      <c r="L170" s="3">
        <f t="shared" si="11"/>
        <v>1</v>
      </c>
      <c r="M170">
        <f>MAX(0,_xlfn.IFS(K170&lt;Rekenwaarden!$B$1,E170-K170,K170&gt;=Rekenwaarden!$B$1,E170-K170))</f>
        <v>0</v>
      </c>
      <c r="N170">
        <f>MAX(0,_xlfn.IFS(K170&lt;Rekenwaarden!$B$1,F170,K170&gt;=Rekenwaarden!$B$1,(K170-G170-E170-F170)*-1))</f>
        <v>1.5250000000000004</v>
      </c>
    </row>
    <row r="171" spans="1:14" x14ac:dyDescent="0.25">
      <c r="A171" s="1">
        <v>44000</v>
      </c>
      <c r="B171">
        <v>25.01</v>
      </c>
      <c r="C171">
        <v>15.271000000000001</v>
      </c>
      <c r="D171">
        <v>0</v>
      </c>
      <c r="E171">
        <v>2.5289999999999999</v>
      </c>
      <c r="F171">
        <v>6.1369999999999996</v>
      </c>
      <c r="G171">
        <f t="shared" si="8"/>
        <v>9.7390000000000008</v>
      </c>
      <c r="H171" s="3">
        <f t="shared" si="9"/>
        <v>0.38940423830467813</v>
      </c>
      <c r="I171">
        <f>MAX(0,C171-E171-Rekenwaarden!$B$1)</f>
        <v>3.9420000000000002</v>
      </c>
      <c r="J171">
        <f>MAX(0,D171-F171-Rekenwaarden!$B$1)</f>
        <v>0</v>
      </c>
      <c r="K171">
        <f t="shared" si="10"/>
        <v>21.068000000000001</v>
      </c>
      <c r="L171" s="3">
        <f t="shared" si="11"/>
        <v>0.8423830467812875</v>
      </c>
      <c r="M171">
        <f>MAX(0,_xlfn.IFS(K171&lt;Rekenwaarden!$B$1,E171-K171,K171&gt;=Rekenwaarden!$B$1,E171-K171))</f>
        <v>0</v>
      </c>
      <c r="N171">
        <f>MAX(0,_xlfn.IFS(K171&lt;Rekenwaarden!$B$1,F171,K171&gt;=Rekenwaarden!$B$1,(K171-G171-E171-F171)*-1))</f>
        <v>0</v>
      </c>
    </row>
    <row r="172" spans="1:14" x14ac:dyDescent="0.25">
      <c r="A172" s="1">
        <v>44001</v>
      </c>
      <c r="B172">
        <v>24.24</v>
      </c>
      <c r="C172">
        <v>15.877000000000001</v>
      </c>
      <c r="D172">
        <v>0</v>
      </c>
      <c r="E172">
        <v>5.2709999999999999</v>
      </c>
      <c r="F172">
        <v>7.1</v>
      </c>
      <c r="G172">
        <f t="shared" si="8"/>
        <v>8.3629999999999978</v>
      </c>
      <c r="H172" s="3">
        <f t="shared" si="9"/>
        <v>0.34500825082508246</v>
      </c>
      <c r="I172">
        <f>MAX(0,C172-E172-Rekenwaarden!$B$1)</f>
        <v>1.8060000000000009</v>
      </c>
      <c r="J172">
        <f>MAX(0,D172-F172-Rekenwaarden!$B$1)</f>
        <v>0</v>
      </c>
      <c r="K172">
        <f t="shared" si="10"/>
        <v>22.433999999999997</v>
      </c>
      <c r="L172" s="3">
        <f t="shared" si="11"/>
        <v>0.92549504950495043</v>
      </c>
      <c r="M172">
        <f>MAX(0,_xlfn.IFS(K172&lt;Rekenwaarden!$B$1,E172-K172,K172&gt;=Rekenwaarden!$B$1,E172-K172))</f>
        <v>0</v>
      </c>
      <c r="N172">
        <f>MAX(0,_xlfn.IFS(K172&lt;Rekenwaarden!$B$1,F172,K172&gt;=Rekenwaarden!$B$1,(K172-G172-E172-F172)*-1))</f>
        <v>0</v>
      </c>
    </row>
    <row r="173" spans="1:14" x14ac:dyDescent="0.25">
      <c r="A173" s="1">
        <v>44002</v>
      </c>
      <c r="B173">
        <v>31.82</v>
      </c>
      <c r="C173">
        <v>0</v>
      </c>
      <c r="D173">
        <v>20.739000000000001</v>
      </c>
      <c r="E173">
        <v>0</v>
      </c>
      <c r="F173">
        <v>9.7850000000000001</v>
      </c>
      <c r="G173">
        <f t="shared" si="8"/>
        <v>11.081</v>
      </c>
      <c r="H173" s="3">
        <f t="shared" si="9"/>
        <v>0.34824010056568194</v>
      </c>
      <c r="I173">
        <f>MAX(0,C173-E173-Rekenwaarden!$B$1)</f>
        <v>0</v>
      </c>
      <c r="J173">
        <f>MAX(0,D173-F173-Rekenwaarden!$B$1)</f>
        <v>2.1539999999999999</v>
      </c>
      <c r="K173">
        <f t="shared" si="10"/>
        <v>29.666</v>
      </c>
      <c r="L173" s="3">
        <f t="shared" si="11"/>
        <v>0.93230672532998116</v>
      </c>
      <c r="M173">
        <f>MAX(0,_xlfn.IFS(K173&lt;Rekenwaarden!$B$1,E173-K173,K173&gt;=Rekenwaarden!$B$1,E173-K173))</f>
        <v>0</v>
      </c>
      <c r="N173">
        <f>MAX(0,_xlfn.IFS(K173&lt;Rekenwaarden!$B$1,F173,K173&gt;=Rekenwaarden!$B$1,(K173-G173-E173-F173)*-1))</f>
        <v>0</v>
      </c>
    </row>
    <row r="174" spans="1:14" x14ac:dyDescent="0.25">
      <c r="A174" s="1">
        <v>44003</v>
      </c>
      <c r="B174">
        <v>21.28</v>
      </c>
      <c r="C174">
        <v>0</v>
      </c>
      <c r="D174">
        <v>11.877000000000001</v>
      </c>
      <c r="E174">
        <v>0</v>
      </c>
      <c r="F174">
        <v>12.214</v>
      </c>
      <c r="G174">
        <f t="shared" si="8"/>
        <v>9.4030000000000005</v>
      </c>
      <c r="H174" s="3">
        <f t="shared" si="9"/>
        <v>0.44187030075187972</v>
      </c>
      <c r="I174">
        <f>MAX(0,C174-E174-Rekenwaarden!$B$1)</f>
        <v>0</v>
      </c>
      <c r="J174">
        <f>MAX(0,D174-F174-Rekenwaarden!$B$1)</f>
        <v>0</v>
      </c>
      <c r="K174">
        <f t="shared" si="10"/>
        <v>21.28</v>
      </c>
      <c r="L174" s="3">
        <f t="shared" si="11"/>
        <v>1</v>
      </c>
      <c r="M174">
        <f>MAX(0,_xlfn.IFS(K174&lt;Rekenwaarden!$B$1,E174-K174,K174&gt;=Rekenwaarden!$B$1,E174-K174))</f>
        <v>0</v>
      </c>
      <c r="N174">
        <f>MAX(0,_xlfn.IFS(K174&lt;Rekenwaarden!$B$1,F174,K174&gt;=Rekenwaarden!$B$1,(K174-G174-E174-F174)*-1))</f>
        <v>0.33699999999999974</v>
      </c>
    </row>
    <row r="175" spans="1:14" x14ac:dyDescent="0.25">
      <c r="A175" s="1">
        <v>44004</v>
      </c>
      <c r="B175">
        <v>34.840000000000003</v>
      </c>
      <c r="C175">
        <v>28.562000000000001</v>
      </c>
      <c r="D175">
        <v>0</v>
      </c>
      <c r="E175">
        <v>3.202</v>
      </c>
      <c r="F175">
        <v>5.6180000000000003</v>
      </c>
      <c r="G175">
        <f t="shared" si="8"/>
        <v>6.2780000000000022</v>
      </c>
      <c r="H175" s="3">
        <f t="shared" si="9"/>
        <v>0.18019517795637202</v>
      </c>
      <c r="I175">
        <f>MAX(0,C175-E175-Rekenwaarden!$B$1)</f>
        <v>16.559999999999999</v>
      </c>
      <c r="J175">
        <f>MAX(0,D175-F175-Rekenwaarden!$B$1)</f>
        <v>0</v>
      </c>
      <c r="K175">
        <f t="shared" si="10"/>
        <v>18.280000000000005</v>
      </c>
      <c r="L175" s="3">
        <f t="shared" si="11"/>
        <v>0.5246842709529278</v>
      </c>
      <c r="M175">
        <f>MAX(0,_xlfn.IFS(K175&lt;Rekenwaarden!$B$1,E175-K175,K175&gt;=Rekenwaarden!$B$1,E175-K175))</f>
        <v>0</v>
      </c>
      <c r="N175">
        <f>MAX(0,_xlfn.IFS(K175&lt;Rekenwaarden!$B$1,F175,K175&gt;=Rekenwaarden!$B$1,(K175-G175-E175-F175)*-1))</f>
        <v>0</v>
      </c>
    </row>
    <row r="176" spans="1:14" x14ac:dyDescent="0.25">
      <c r="A176" s="1">
        <v>44005</v>
      </c>
      <c r="B176">
        <v>35.74</v>
      </c>
      <c r="C176">
        <v>27.440999999999999</v>
      </c>
      <c r="D176">
        <v>0</v>
      </c>
      <c r="E176">
        <v>3.2429999999999999</v>
      </c>
      <c r="F176">
        <v>5.5149999999999997</v>
      </c>
      <c r="G176">
        <f t="shared" si="8"/>
        <v>8.299000000000003</v>
      </c>
      <c r="H176" s="3">
        <f t="shared" si="9"/>
        <v>0.23220481253497488</v>
      </c>
      <c r="I176">
        <f>MAX(0,C176-E176-Rekenwaarden!$B$1)</f>
        <v>15.398</v>
      </c>
      <c r="J176">
        <f>MAX(0,D176-F176-Rekenwaarden!$B$1)</f>
        <v>0</v>
      </c>
      <c r="K176">
        <f t="shared" si="10"/>
        <v>20.342000000000002</v>
      </c>
      <c r="L176" s="3">
        <f t="shared" si="11"/>
        <v>0.56916620033575827</v>
      </c>
      <c r="M176">
        <f>MAX(0,_xlfn.IFS(K176&lt;Rekenwaarden!$B$1,E176-K176,K176&gt;=Rekenwaarden!$B$1,E176-K176))</f>
        <v>0</v>
      </c>
      <c r="N176">
        <f>MAX(0,_xlfn.IFS(K176&lt;Rekenwaarden!$B$1,F176,K176&gt;=Rekenwaarden!$B$1,(K176-G176-E176-F176)*-1))</f>
        <v>0</v>
      </c>
    </row>
    <row r="177" spans="1:14" x14ac:dyDescent="0.25">
      <c r="A177" s="1">
        <v>44006</v>
      </c>
      <c r="B177">
        <v>35.57</v>
      </c>
      <c r="C177">
        <v>26.983000000000001</v>
      </c>
      <c r="D177">
        <v>0</v>
      </c>
      <c r="E177">
        <v>2.411</v>
      </c>
      <c r="F177">
        <v>5.4189999999999996</v>
      </c>
      <c r="G177">
        <f t="shared" si="8"/>
        <v>8.5869999999999997</v>
      </c>
      <c r="H177" s="3">
        <f t="shared" si="9"/>
        <v>0.24141130165870114</v>
      </c>
      <c r="I177">
        <f>MAX(0,C177-E177-Rekenwaarden!$B$1)</f>
        <v>15.771999999999998</v>
      </c>
      <c r="J177">
        <f>MAX(0,D177-F177-Rekenwaarden!$B$1)</f>
        <v>0</v>
      </c>
      <c r="K177">
        <f t="shared" si="10"/>
        <v>19.798000000000002</v>
      </c>
      <c r="L177" s="3">
        <f t="shared" si="11"/>
        <v>0.55659263424233907</v>
      </c>
      <c r="M177">
        <f>MAX(0,_xlfn.IFS(K177&lt;Rekenwaarden!$B$1,E177-K177,K177&gt;=Rekenwaarden!$B$1,E177-K177))</f>
        <v>0</v>
      </c>
      <c r="N177">
        <f>MAX(0,_xlfn.IFS(K177&lt;Rekenwaarden!$B$1,F177,K177&gt;=Rekenwaarden!$B$1,(K177-G177-E177-F177)*-1))</f>
        <v>0</v>
      </c>
    </row>
    <row r="178" spans="1:14" x14ac:dyDescent="0.25">
      <c r="A178" s="1">
        <v>44007</v>
      </c>
      <c r="B178">
        <v>35.729999999999997</v>
      </c>
      <c r="C178">
        <v>28.423999999999999</v>
      </c>
      <c r="D178">
        <v>0</v>
      </c>
      <c r="E178">
        <v>1.7769999999999999</v>
      </c>
      <c r="F178">
        <v>5.5919999999999996</v>
      </c>
      <c r="G178">
        <f t="shared" si="8"/>
        <v>7.3059999999999974</v>
      </c>
      <c r="H178" s="3">
        <f t="shared" si="9"/>
        <v>0.20447802966694648</v>
      </c>
      <c r="I178">
        <f>MAX(0,C178-E178-Rekenwaarden!$B$1)</f>
        <v>17.846999999999998</v>
      </c>
      <c r="J178">
        <f>MAX(0,D178-F178-Rekenwaarden!$B$1)</f>
        <v>0</v>
      </c>
      <c r="K178">
        <f t="shared" si="10"/>
        <v>17.882999999999999</v>
      </c>
      <c r="L178" s="3">
        <f t="shared" si="11"/>
        <v>0.50050377833753146</v>
      </c>
      <c r="M178">
        <f>MAX(0,_xlfn.IFS(K178&lt;Rekenwaarden!$B$1,E178-K178,K178&gt;=Rekenwaarden!$B$1,E178-K178))</f>
        <v>0</v>
      </c>
      <c r="N178">
        <f>MAX(0,_xlfn.IFS(K178&lt;Rekenwaarden!$B$1,F178,K178&gt;=Rekenwaarden!$B$1,(K178-G178-E178-F178)*-1))</f>
        <v>0</v>
      </c>
    </row>
    <row r="179" spans="1:14" x14ac:dyDescent="0.25">
      <c r="A179" s="1">
        <v>44008</v>
      </c>
      <c r="B179">
        <v>22.69</v>
      </c>
      <c r="C179">
        <v>16.239999999999998</v>
      </c>
      <c r="D179">
        <v>0</v>
      </c>
      <c r="E179">
        <v>1.5269999999999999</v>
      </c>
      <c r="F179">
        <v>4.6719999999999997</v>
      </c>
      <c r="G179">
        <f t="shared" si="8"/>
        <v>6.4500000000000028</v>
      </c>
      <c r="H179" s="3">
        <f t="shared" si="9"/>
        <v>0.28426619656236241</v>
      </c>
      <c r="I179">
        <f>MAX(0,C179-E179-Rekenwaarden!$B$1)</f>
        <v>5.9129999999999985</v>
      </c>
      <c r="J179">
        <f>MAX(0,D179-F179-Rekenwaarden!$B$1)</f>
        <v>0</v>
      </c>
      <c r="K179">
        <f t="shared" si="10"/>
        <v>16.777000000000001</v>
      </c>
      <c r="L179" s="3">
        <f t="shared" si="11"/>
        <v>0.73940061701189952</v>
      </c>
      <c r="M179">
        <f>MAX(0,_xlfn.IFS(K179&lt;Rekenwaarden!$B$1,E179-K179,K179&gt;=Rekenwaarden!$B$1,E179-K179))</f>
        <v>0</v>
      </c>
      <c r="N179">
        <f>MAX(0,_xlfn.IFS(K179&lt;Rekenwaarden!$B$1,F179,K179&gt;=Rekenwaarden!$B$1,(K179-G179-E179-F179)*-1))</f>
        <v>0</v>
      </c>
    </row>
    <row r="180" spans="1:14" x14ac:dyDescent="0.25">
      <c r="A180" s="1">
        <v>44009</v>
      </c>
      <c r="B180">
        <v>17.88</v>
      </c>
      <c r="C180">
        <v>0</v>
      </c>
      <c r="D180">
        <v>11.445</v>
      </c>
      <c r="E180">
        <v>0</v>
      </c>
      <c r="F180">
        <v>11.314</v>
      </c>
      <c r="G180">
        <f t="shared" si="8"/>
        <v>6.4349999999999987</v>
      </c>
      <c r="H180" s="3">
        <f t="shared" si="9"/>
        <v>0.35989932885906034</v>
      </c>
      <c r="I180">
        <f>MAX(0,C180-E180-Rekenwaarden!$B$1)</f>
        <v>0</v>
      </c>
      <c r="J180">
        <f>MAX(0,D180-F180-Rekenwaarden!$B$1)</f>
        <v>0</v>
      </c>
      <c r="K180">
        <f t="shared" si="10"/>
        <v>17.88</v>
      </c>
      <c r="L180" s="3">
        <f t="shared" si="11"/>
        <v>1</v>
      </c>
      <c r="M180">
        <f>MAX(0,_xlfn.IFS(K180&lt;Rekenwaarden!$B$1,E180-K180,K180&gt;=Rekenwaarden!$B$1,E180-K180))</f>
        <v>0</v>
      </c>
      <c r="N180">
        <f>MAX(0,_xlfn.IFS(K180&lt;Rekenwaarden!$B$1,F180,K180&gt;=Rekenwaarden!$B$1,(K180-G180-E180-F180)*-1))</f>
        <v>0</v>
      </c>
    </row>
    <row r="181" spans="1:14" x14ac:dyDescent="0.25">
      <c r="A181" s="1">
        <v>44010</v>
      </c>
      <c r="B181">
        <v>30.17</v>
      </c>
      <c r="C181">
        <v>0</v>
      </c>
      <c r="D181">
        <v>18.483000000000001</v>
      </c>
      <c r="E181">
        <v>0</v>
      </c>
      <c r="F181">
        <v>10.37</v>
      </c>
      <c r="G181">
        <f t="shared" si="8"/>
        <v>11.687000000000001</v>
      </c>
      <c r="H181" s="3">
        <f t="shared" si="9"/>
        <v>0.38737156115346372</v>
      </c>
      <c r="I181">
        <f>MAX(0,C181-E181-Rekenwaarden!$B$1)</f>
        <v>0</v>
      </c>
      <c r="J181">
        <f>MAX(0,D181-F181-Rekenwaarden!$B$1)</f>
        <v>0</v>
      </c>
      <c r="K181">
        <f t="shared" si="10"/>
        <v>30.17</v>
      </c>
      <c r="L181" s="3">
        <f t="shared" si="11"/>
        <v>1</v>
      </c>
      <c r="M181">
        <f>MAX(0,_xlfn.IFS(K181&lt;Rekenwaarden!$B$1,E181-K181,K181&gt;=Rekenwaarden!$B$1,E181-K181))</f>
        <v>0</v>
      </c>
      <c r="N181">
        <f>MAX(0,_xlfn.IFS(K181&lt;Rekenwaarden!$B$1,F181,K181&gt;=Rekenwaarden!$B$1,(K181-G181-E181-F181)*-1))</f>
        <v>0</v>
      </c>
    </row>
    <row r="182" spans="1:14" x14ac:dyDescent="0.25">
      <c r="A182" s="1">
        <v>44011</v>
      </c>
      <c r="B182">
        <v>22.54</v>
      </c>
      <c r="C182">
        <v>15.651</v>
      </c>
      <c r="D182">
        <v>0</v>
      </c>
      <c r="E182">
        <v>3.1309999999999998</v>
      </c>
      <c r="F182">
        <v>4.883</v>
      </c>
      <c r="G182">
        <f t="shared" si="8"/>
        <v>6.8889999999999993</v>
      </c>
      <c r="H182" s="3">
        <f t="shared" si="9"/>
        <v>0.30563442768411708</v>
      </c>
      <c r="I182">
        <f>MAX(0,C182-E182-Rekenwaarden!$B$1)</f>
        <v>3.7199999999999989</v>
      </c>
      <c r="J182">
        <f>MAX(0,D182-F182-Rekenwaarden!$B$1)</f>
        <v>0</v>
      </c>
      <c r="K182">
        <f t="shared" si="10"/>
        <v>18.82</v>
      </c>
      <c r="L182" s="3">
        <f t="shared" si="11"/>
        <v>0.83496007098491576</v>
      </c>
      <c r="M182">
        <f>MAX(0,_xlfn.IFS(K182&lt;Rekenwaarden!$B$1,E182-K182,K182&gt;=Rekenwaarden!$B$1,E182-K182))</f>
        <v>0</v>
      </c>
      <c r="N182">
        <f>MAX(0,_xlfn.IFS(K182&lt;Rekenwaarden!$B$1,F182,K182&gt;=Rekenwaarden!$B$1,(K182-G182-E182-F182)*-1))</f>
        <v>0</v>
      </c>
    </row>
    <row r="183" spans="1:14" x14ac:dyDescent="0.25">
      <c r="A183" s="1">
        <v>44012</v>
      </c>
      <c r="B183">
        <v>10.75</v>
      </c>
      <c r="C183">
        <v>5.9889999999999999</v>
      </c>
      <c r="D183">
        <v>0</v>
      </c>
      <c r="E183">
        <v>2.242</v>
      </c>
      <c r="F183">
        <v>3.9359999999999999</v>
      </c>
      <c r="G183">
        <f t="shared" si="8"/>
        <v>4.7610000000000001</v>
      </c>
      <c r="H183" s="3">
        <f t="shared" si="9"/>
        <v>0.44288372093023259</v>
      </c>
      <c r="I183">
        <f>MAX(0,C183-E183-Rekenwaarden!$B$1)</f>
        <v>0</v>
      </c>
      <c r="J183">
        <f>MAX(0,D183-F183-Rekenwaarden!$B$1)</f>
        <v>0</v>
      </c>
      <c r="K183">
        <f t="shared" si="10"/>
        <v>10.75</v>
      </c>
      <c r="L183" s="3">
        <f t="shared" si="11"/>
        <v>1</v>
      </c>
      <c r="M183">
        <f>MAX(0,_xlfn.IFS(K183&lt;Rekenwaarden!$B$1,E183-K183,K183&gt;=Rekenwaarden!$B$1,E183-K183))</f>
        <v>0</v>
      </c>
      <c r="N183">
        <f>MAX(0,_xlfn.IFS(K183&lt;Rekenwaarden!$B$1,F183,K183&gt;=Rekenwaarden!$B$1,(K183-G183-E183-F183)*-1))</f>
        <v>0.18900000000000006</v>
      </c>
    </row>
    <row r="184" spans="1:14" x14ac:dyDescent="0.25">
      <c r="A184" s="1">
        <v>44013</v>
      </c>
      <c r="B184">
        <v>19.059999999999999</v>
      </c>
      <c r="C184">
        <v>13.132999999999999</v>
      </c>
      <c r="D184">
        <v>0</v>
      </c>
      <c r="E184">
        <v>3.2949999999999999</v>
      </c>
      <c r="F184">
        <v>4.1020000000000003</v>
      </c>
      <c r="G184">
        <f t="shared" si="8"/>
        <v>5.9269999999999996</v>
      </c>
      <c r="H184" s="3">
        <f t="shared" si="9"/>
        <v>0.31096537250786987</v>
      </c>
      <c r="I184">
        <f>MAX(0,C184-E184-Rekenwaarden!$B$1)</f>
        <v>1.0379999999999985</v>
      </c>
      <c r="J184">
        <f>MAX(0,D184-F184-Rekenwaarden!$B$1)</f>
        <v>0</v>
      </c>
      <c r="K184">
        <f t="shared" si="10"/>
        <v>18.021999999999998</v>
      </c>
      <c r="L184" s="3">
        <f t="shared" si="11"/>
        <v>0.94554039874081841</v>
      </c>
      <c r="M184">
        <f>MAX(0,_xlfn.IFS(K184&lt;Rekenwaarden!$B$1,E184-K184,K184&gt;=Rekenwaarden!$B$1,E184-K184))</f>
        <v>0</v>
      </c>
      <c r="N184">
        <f>MAX(0,_xlfn.IFS(K184&lt;Rekenwaarden!$B$1,F184,K184&gt;=Rekenwaarden!$B$1,(K184-G184-E184-F184)*-1))</f>
        <v>0</v>
      </c>
    </row>
    <row r="185" spans="1:14" x14ac:dyDescent="0.25">
      <c r="A185" s="1">
        <v>44014</v>
      </c>
      <c r="B185">
        <v>23.03</v>
      </c>
      <c r="C185">
        <v>17.100999999999999</v>
      </c>
      <c r="D185">
        <v>0</v>
      </c>
      <c r="E185">
        <v>1.276</v>
      </c>
      <c r="F185">
        <v>3.6360000000000001</v>
      </c>
      <c r="G185">
        <f t="shared" si="8"/>
        <v>5.929000000000002</v>
      </c>
      <c r="H185" s="3">
        <f t="shared" si="9"/>
        <v>0.25744680851063839</v>
      </c>
      <c r="I185">
        <f>MAX(0,C185-E185-Rekenwaarden!$B$1)</f>
        <v>7.0249999999999986</v>
      </c>
      <c r="J185">
        <f>MAX(0,D185-F185-Rekenwaarden!$B$1)</f>
        <v>0</v>
      </c>
      <c r="K185">
        <f t="shared" si="10"/>
        <v>16.005000000000003</v>
      </c>
      <c r="L185" s="3">
        <f t="shared" si="11"/>
        <v>0.69496309161962666</v>
      </c>
      <c r="M185">
        <f>MAX(0,_xlfn.IFS(K185&lt;Rekenwaarden!$B$1,E185-K185,K185&gt;=Rekenwaarden!$B$1,E185-K185))</f>
        <v>0</v>
      </c>
      <c r="N185">
        <f>MAX(0,_xlfn.IFS(K185&lt;Rekenwaarden!$B$1,F185,K185&gt;=Rekenwaarden!$B$1,(K185-G185-E185-F185)*-1))</f>
        <v>0</v>
      </c>
    </row>
    <row r="186" spans="1:14" x14ac:dyDescent="0.25">
      <c r="A186" s="1">
        <v>44015</v>
      </c>
      <c r="B186">
        <v>28.49</v>
      </c>
      <c r="C186">
        <v>21.097000000000001</v>
      </c>
      <c r="D186">
        <v>0</v>
      </c>
      <c r="E186">
        <v>2.9620000000000002</v>
      </c>
      <c r="F186">
        <v>4.43</v>
      </c>
      <c r="G186">
        <f t="shared" si="8"/>
        <v>7.3929999999999971</v>
      </c>
      <c r="H186" s="3">
        <f t="shared" si="9"/>
        <v>0.25949455949455941</v>
      </c>
      <c r="I186">
        <f>MAX(0,C186-E186-Rekenwaarden!$B$1)</f>
        <v>9.3350000000000009</v>
      </c>
      <c r="J186">
        <f>MAX(0,D186-F186-Rekenwaarden!$B$1)</f>
        <v>0</v>
      </c>
      <c r="K186">
        <f t="shared" si="10"/>
        <v>19.154999999999998</v>
      </c>
      <c r="L186" s="3">
        <f t="shared" si="11"/>
        <v>0.6723411723411723</v>
      </c>
      <c r="M186">
        <f>MAX(0,_xlfn.IFS(K186&lt;Rekenwaarden!$B$1,E186-K186,K186&gt;=Rekenwaarden!$B$1,E186-K186))</f>
        <v>0</v>
      </c>
      <c r="N186">
        <f>MAX(0,_xlfn.IFS(K186&lt;Rekenwaarden!$B$1,F186,K186&gt;=Rekenwaarden!$B$1,(K186-G186-E186-F186)*-1))</f>
        <v>0</v>
      </c>
    </row>
    <row r="187" spans="1:14" x14ac:dyDescent="0.25">
      <c r="A187" s="1">
        <v>44016</v>
      </c>
      <c r="B187">
        <v>8.11</v>
      </c>
      <c r="C187">
        <v>0</v>
      </c>
      <c r="D187">
        <v>1.76</v>
      </c>
      <c r="E187">
        <v>0</v>
      </c>
      <c r="F187">
        <v>13.057</v>
      </c>
      <c r="G187">
        <f t="shared" si="8"/>
        <v>6.35</v>
      </c>
      <c r="H187" s="3">
        <f t="shared" si="9"/>
        <v>0.78298397040690504</v>
      </c>
      <c r="I187">
        <f>MAX(0,C187-E187-Rekenwaarden!$B$1)</f>
        <v>0</v>
      </c>
      <c r="J187">
        <f>MAX(0,D187-F187-Rekenwaarden!$B$1)</f>
        <v>0</v>
      </c>
      <c r="K187">
        <f t="shared" si="10"/>
        <v>8.11</v>
      </c>
      <c r="L187" s="3">
        <f t="shared" si="11"/>
        <v>1</v>
      </c>
      <c r="M187">
        <f>MAX(0,_xlfn.IFS(K187&lt;Rekenwaarden!$B$1,E187-K187,K187&gt;=Rekenwaarden!$B$1,E187-K187))</f>
        <v>0</v>
      </c>
      <c r="N187">
        <f>MAX(0,_xlfn.IFS(K187&lt;Rekenwaarden!$B$1,F187,K187&gt;=Rekenwaarden!$B$1,(K187-G187-E187-F187)*-1))</f>
        <v>13.057</v>
      </c>
    </row>
    <row r="188" spans="1:14" x14ac:dyDescent="0.25">
      <c r="A188" s="1">
        <v>44017</v>
      </c>
      <c r="B188">
        <v>18.62</v>
      </c>
      <c r="C188">
        <v>0</v>
      </c>
      <c r="D188">
        <v>12.423</v>
      </c>
      <c r="E188">
        <v>0</v>
      </c>
      <c r="F188">
        <v>7.2279999999999998</v>
      </c>
      <c r="G188">
        <f t="shared" si="8"/>
        <v>6.197000000000001</v>
      </c>
      <c r="H188" s="3">
        <f t="shared" si="9"/>
        <v>0.33281417830290017</v>
      </c>
      <c r="I188">
        <f>MAX(0,C188-E188-Rekenwaarden!$B$1)</f>
        <v>0</v>
      </c>
      <c r="J188">
        <f>MAX(0,D188-F188-Rekenwaarden!$B$1)</f>
        <v>0</v>
      </c>
      <c r="K188">
        <f t="shared" si="10"/>
        <v>18.62</v>
      </c>
      <c r="L188" s="3">
        <f t="shared" si="11"/>
        <v>1</v>
      </c>
      <c r="M188">
        <f>MAX(0,_xlfn.IFS(K188&lt;Rekenwaarden!$B$1,E188-K188,K188&gt;=Rekenwaarden!$B$1,E188-K188))</f>
        <v>0</v>
      </c>
      <c r="N188">
        <f>MAX(0,_xlfn.IFS(K188&lt;Rekenwaarden!$B$1,F188,K188&gt;=Rekenwaarden!$B$1,(K188-G188-E188-F188)*-1))</f>
        <v>0</v>
      </c>
    </row>
    <row r="189" spans="1:14" x14ac:dyDescent="0.25">
      <c r="A189" s="1">
        <v>44018</v>
      </c>
      <c r="B189">
        <v>24.89</v>
      </c>
      <c r="C189">
        <v>20.100999999999999</v>
      </c>
      <c r="D189">
        <v>0</v>
      </c>
      <c r="E189">
        <v>1.1439999999999999</v>
      </c>
      <c r="F189">
        <v>3.7269999999999999</v>
      </c>
      <c r="G189">
        <f t="shared" si="8"/>
        <v>4.7890000000000015</v>
      </c>
      <c r="H189" s="3">
        <f t="shared" si="9"/>
        <v>0.19240658899156293</v>
      </c>
      <c r="I189">
        <f>MAX(0,C189-E189-Rekenwaarden!$B$1)</f>
        <v>10.157</v>
      </c>
      <c r="J189">
        <f>MAX(0,D189-F189-Rekenwaarden!$B$1)</f>
        <v>0</v>
      </c>
      <c r="K189">
        <f t="shared" si="10"/>
        <v>14.733000000000001</v>
      </c>
      <c r="L189" s="3">
        <f t="shared" si="11"/>
        <v>0.59192446765769391</v>
      </c>
      <c r="M189">
        <f>MAX(0,_xlfn.IFS(K189&lt;Rekenwaarden!$B$1,E189-K189,K189&gt;=Rekenwaarden!$B$1,E189-K189))</f>
        <v>0</v>
      </c>
      <c r="N189">
        <f>MAX(0,_xlfn.IFS(K189&lt;Rekenwaarden!$B$1,F189,K189&gt;=Rekenwaarden!$B$1,(K189-G189-E189-F189)*-1))</f>
        <v>0</v>
      </c>
    </row>
    <row r="190" spans="1:14" x14ac:dyDescent="0.25">
      <c r="A190" s="1">
        <v>44019</v>
      </c>
      <c r="B190">
        <v>24.47</v>
      </c>
      <c r="C190">
        <v>18.266999999999999</v>
      </c>
      <c r="D190">
        <v>0</v>
      </c>
      <c r="E190">
        <v>2.1259999999999999</v>
      </c>
      <c r="F190">
        <v>3.903</v>
      </c>
      <c r="G190">
        <f t="shared" si="8"/>
        <v>6.2029999999999994</v>
      </c>
      <c r="H190" s="3">
        <f t="shared" si="9"/>
        <v>0.25349407437678789</v>
      </c>
      <c r="I190">
        <f>MAX(0,C190-E190-Rekenwaarden!$B$1)</f>
        <v>7.3409999999999975</v>
      </c>
      <c r="J190">
        <f>MAX(0,D190-F190-Rekenwaarden!$B$1)</f>
        <v>0</v>
      </c>
      <c r="K190">
        <f t="shared" si="10"/>
        <v>17.129000000000001</v>
      </c>
      <c r="L190" s="3">
        <f t="shared" si="11"/>
        <v>0.70000000000000007</v>
      </c>
      <c r="M190">
        <f>MAX(0,_xlfn.IFS(K190&lt;Rekenwaarden!$B$1,E190-K190,K190&gt;=Rekenwaarden!$B$1,E190-K190))</f>
        <v>0</v>
      </c>
      <c r="N190">
        <f>MAX(0,_xlfn.IFS(K190&lt;Rekenwaarden!$B$1,F190,K190&gt;=Rekenwaarden!$B$1,(K190-G190-E190-F190)*-1))</f>
        <v>0</v>
      </c>
    </row>
    <row r="191" spans="1:14" x14ac:dyDescent="0.25">
      <c r="A191" s="1">
        <v>44020</v>
      </c>
      <c r="B191">
        <v>6.57</v>
      </c>
      <c r="C191">
        <v>1.167</v>
      </c>
      <c r="D191">
        <v>0</v>
      </c>
      <c r="E191">
        <v>5.7140000000000004</v>
      </c>
      <c r="F191">
        <v>4.2569999999999997</v>
      </c>
      <c r="G191">
        <f t="shared" si="8"/>
        <v>5.4030000000000005</v>
      </c>
      <c r="H191" s="3">
        <f t="shared" si="9"/>
        <v>0.82237442922374437</v>
      </c>
      <c r="I191">
        <f>MAX(0,C191-E191-Rekenwaarden!$B$1)</f>
        <v>0</v>
      </c>
      <c r="J191">
        <f>MAX(0,D191-F191-Rekenwaarden!$B$1)</f>
        <v>0</v>
      </c>
      <c r="K191">
        <f t="shared" si="10"/>
        <v>6.57</v>
      </c>
      <c r="L191" s="3">
        <f t="shared" si="11"/>
        <v>1</v>
      </c>
      <c r="M191">
        <f>MAX(0,_xlfn.IFS(K191&lt;Rekenwaarden!$B$1,E191-K191,K191&gt;=Rekenwaarden!$B$1,E191-K191))</f>
        <v>0</v>
      </c>
      <c r="N191">
        <f>MAX(0,_xlfn.IFS(K191&lt;Rekenwaarden!$B$1,F191,K191&gt;=Rekenwaarden!$B$1,(K191-G191-E191-F191)*-1))</f>
        <v>4.2569999999999997</v>
      </c>
    </row>
    <row r="192" spans="1:14" x14ac:dyDescent="0.25">
      <c r="A192" s="1">
        <v>44021</v>
      </c>
      <c r="B192">
        <v>15.75</v>
      </c>
      <c r="C192">
        <v>10.615</v>
      </c>
      <c r="D192">
        <v>0</v>
      </c>
      <c r="E192">
        <v>3.7050000000000001</v>
      </c>
      <c r="F192">
        <v>4.8849999999999998</v>
      </c>
      <c r="G192">
        <f t="shared" si="8"/>
        <v>5.1349999999999998</v>
      </c>
      <c r="H192" s="3">
        <f t="shared" si="9"/>
        <v>0.32603174603174601</v>
      </c>
      <c r="I192">
        <f>MAX(0,C192-E192-Rekenwaarden!$B$1)</f>
        <v>0</v>
      </c>
      <c r="J192">
        <f>MAX(0,D192-F192-Rekenwaarden!$B$1)</f>
        <v>0</v>
      </c>
      <c r="K192">
        <f t="shared" si="10"/>
        <v>15.75</v>
      </c>
      <c r="L192" s="3">
        <f t="shared" si="11"/>
        <v>1</v>
      </c>
      <c r="M192">
        <f>MAX(0,_xlfn.IFS(K192&lt;Rekenwaarden!$B$1,E192-K192,K192&gt;=Rekenwaarden!$B$1,E192-K192))</f>
        <v>0</v>
      </c>
      <c r="N192">
        <f>MAX(0,_xlfn.IFS(K192&lt;Rekenwaarden!$B$1,F192,K192&gt;=Rekenwaarden!$B$1,(K192-G192-E192-F192)*-1))</f>
        <v>0</v>
      </c>
    </row>
    <row r="193" spans="1:14" x14ac:dyDescent="0.25">
      <c r="A193" s="1">
        <v>44022</v>
      </c>
      <c r="B193">
        <v>24.14</v>
      </c>
      <c r="C193">
        <v>19.503</v>
      </c>
      <c r="D193">
        <v>0</v>
      </c>
      <c r="E193">
        <v>3.694</v>
      </c>
      <c r="F193">
        <v>6.2889999999999997</v>
      </c>
      <c r="G193">
        <f t="shared" si="8"/>
        <v>4.6370000000000005</v>
      </c>
      <c r="H193" s="3">
        <f t="shared" si="9"/>
        <v>0.19208782104391053</v>
      </c>
      <c r="I193">
        <f>MAX(0,C193-E193-Rekenwaarden!$B$1)</f>
        <v>7.0090000000000003</v>
      </c>
      <c r="J193">
        <f>MAX(0,D193-F193-Rekenwaarden!$B$1)</f>
        <v>0</v>
      </c>
      <c r="K193">
        <f t="shared" si="10"/>
        <v>17.131</v>
      </c>
      <c r="L193" s="3">
        <f t="shared" si="11"/>
        <v>0.70965202982601494</v>
      </c>
      <c r="M193">
        <f>MAX(0,_xlfn.IFS(K193&lt;Rekenwaarden!$B$1,E193-K193,K193&gt;=Rekenwaarden!$B$1,E193-K193))</f>
        <v>0</v>
      </c>
      <c r="N193">
        <f>MAX(0,_xlfn.IFS(K193&lt;Rekenwaarden!$B$1,F193,K193&gt;=Rekenwaarden!$B$1,(K193-G193-E193-F193)*-1))</f>
        <v>0</v>
      </c>
    </row>
    <row r="194" spans="1:14" x14ac:dyDescent="0.25">
      <c r="A194" s="1">
        <v>44023</v>
      </c>
      <c r="B194">
        <v>27.69</v>
      </c>
      <c r="C194">
        <v>0</v>
      </c>
      <c r="D194">
        <v>18.253</v>
      </c>
      <c r="E194">
        <v>0</v>
      </c>
      <c r="F194">
        <v>6.5590000000000002</v>
      </c>
      <c r="G194">
        <f t="shared" si="8"/>
        <v>9.4370000000000012</v>
      </c>
      <c r="H194" s="3">
        <f t="shared" si="9"/>
        <v>0.3408089563019141</v>
      </c>
      <c r="I194">
        <f>MAX(0,C194-E194-Rekenwaarden!$B$1)</f>
        <v>0</v>
      </c>
      <c r="J194">
        <f>MAX(0,D194-F194-Rekenwaarden!$B$1)</f>
        <v>2.8939999999999984</v>
      </c>
      <c r="K194">
        <f t="shared" si="10"/>
        <v>24.796000000000003</v>
      </c>
      <c r="L194" s="3">
        <f t="shared" si="11"/>
        <v>0.89548573492235473</v>
      </c>
      <c r="M194">
        <f>MAX(0,_xlfn.IFS(K194&lt;Rekenwaarden!$B$1,E194-K194,K194&gt;=Rekenwaarden!$B$1,E194-K194))</f>
        <v>0</v>
      </c>
      <c r="N194">
        <f>MAX(0,_xlfn.IFS(K194&lt;Rekenwaarden!$B$1,F194,K194&gt;=Rekenwaarden!$B$1,(K194-G194-E194-F194)*-1))</f>
        <v>0</v>
      </c>
    </row>
    <row r="195" spans="1:14" x14ac:dyDescent="0.25">
      <c r="A195" s="1">
        <v>44024</v>
      </c>
      <c r="B195">
        <v>35.51</v>
      </c>
      <c r="C195">
        <v>0</v>
      </c>
      <c r="D195">
        <v>26.577999999999999</v>
      </c>
      <c r="E195">
        <v>0</v>
      </c>
      <c r="F195">
        <v>11.603999999999999</v>
      </c>
      <c r="G195">
        <f t="shared" ref="G195:G258" si="12">B195-C195-D195</f>
        <v>8.9319999999999986</v>
      </c>
      <c r="H195" s="3">
        <f t="shared" ref="H195:H258" si="13">G195/B195</f>
        <v>0.25153477893551107</v>
      </c>
      <c r="I195">
        <f>MAX(0,C195-E195-Rekenwaarden!$B$1)</f>
        <v>0</v>
      </c>
      <c r="J195">
        <f>MAX(0,D195-F195-Rekenwaarden!$B$1)</f>
        <v>6.1739999999999995</v>
      </c>
      <c r="K195">
        <f t="shared" ref="K195:K258" si="14">B195-I195-J195</f>
        <v>29.335999999999999</v>
      </c>
      <c r="L195" s="3">
        <f t="shared" ref="L195:L258" si="15">K195/B195</f>
        <v>0.82613348352576743</v>
      </c>
      <c r="M195">
        <f>MAX(0,_xlfn.IFS(K195&lt;Rekenwaarden!$B$1,E195-K195,K195&gt;=Rekenwaarden!$B$1,E195-K195))</f>
        <v>0</v>
      </c>
      <c r="N195">
        <f>MAX(0,_xlfn.IFS(K195&lt;Rekenwaarden!$B$1,F195,K195&gt;=Rekenwaarden!$B$1,(K195-G195-E195-F195)*-1))</f>
        <v>0</v>
      </c>
    </row>
    <row r="196" spans="1:14" x14ac:dyDescent="0.25">
      <c r="A196" s="1">
        <v>44025</v>
      </c>
      <c r="B196">
        <v>36.229999999999997</v>
      </c>
      <c r="C196">
        <v>29.731000000000002</v>
      </c>
      <c r="D196">
        <v>0</v>
      </c>
      <c r="E196">
        <v>2.4820000000000002</v>
      </c>
      <c r="F196">
        <v>4.4169999999999998</v>
      </c>
      <c r="G196">
        <f t="shared" si="12"/>
        <v>6.4989999999999952</v>
      </c>
      <c r="H196" s="3">
        <f t="shared" si="13"/>
        <v>0.17938172784984807</v>
      </c>
      <c r="I196">
        <f>MAX(0,C196-E196-Rekenwaarden!$B$1)</f>
        <v>18.449000000000002</v>
      </c>
      <c r="J196">
        <f>MAX(0,D196-F196-Rekenwaarden!$B$1)</f>
        <v>0</v>
      </c>
      <c r="K196">
        <f t="shared" si="14"/>
        <v>17.780999999999995</v>
      </c>
      <c r="L196" s="3">
        <f t="shared" si="15"/>
        <v>0.49078112061827206</v>
      </c>
      <c r="M196">
        <f>MAX(0,_xlfn.IFS(K196&lt;Rekenwaarden!$B$1,E196-K196,K196&gt;=Rekenwaarden!$B$1,E196-K196))</f>
        <v>0</v>
      </c>
      <c r="N196">
        <f>MAX(0,_xlfn.IFS(K196&lt;Rekenwaarden!$B$1,F196,K196&gt;=Rekenwaarden!$B$1,(K196-G196-E196-F196)*-1))</f>
        <v>0</v>
      </c>
    </row>
    <row r="197" spans="1:14" x14ac:dyDescent="0.25">
      <c r="A197" s="1">
        <v>44026</v>
      </c>
      <c r="B197">
        <v>9.44</v>
      </c>
      <c r="C197">
        <v>3.4670000000000001</v>
      </c>
      <c r="D197">
        <v>0</v>
      </c>
      <c r="E197">
        <v>4.4550000000000001</v>
      </c>
      <c r="F197">
        <v>5.2969999999999997</v>
      </c>
      <c r="G197">
        <f t="shared" si="12"/>
        <v>5.972999999999999</v>
      </c>
      <c r="H197" s="3">
        <f t="shared" si="13"/>
        <v>0.63273305084745757</v>
      </c>
      <c r="I197">
        <f>MAX(0,C197-E197-Rekenwaarden!$B$1)</f>
        <v>0</v>
      </c>
      <c r="J197">
        <f>MAX(0,D197-F197-Rekenwaarden!$B$1)</f>
        <v>0</v>
      </c>
      <c r="K197">
        <f t="shared" si="14"/>
        <v>9.44</v>
      </c>
      <c r="L197" s="3">
        <f t="shared" si="15"/>
        <v>1</v>
      </c>
      <c r="M197">
        <f>MAX(0,_xlfn.IFS(K197&lt;Rekenwaarden!$B$1,E197-K197,K197&gt;=Rekenwaarden!$B$1,E197-K197))</f>
        <v>0</v>
      </c>
      <c r="N197">
        <f>MAX(0,_xlfn.IFS(K197&lt;Rekenwaarden!$B$1,F197,K197&gt;=Rekenwaarden!$B$1,(K197-G197-E197-F197)*-1))</f>
        <v>6.2849999999999993</v>
      </c>
    </row>
    <row r="198" spans="1:14" x14ac:dyDescent="0.25">
      <c r="A198" s="1">
        <v>44027</v>
      </c>
      <c r="B198">
        <v>19.14</v>
      </c>
      <c r="C198">
        <v>11.695</v>
      </c>
      <c r="D198">
        <v>0</v>
      </c>
      <c r="E198">
        <v>4.0460000000000003</v>
      </c>
      <c r="F198">
        <v>4.21</v>
      </c>
      <c r="G198">
        <f t="shared" si="12"/>
        <v>7.4450000000000003</v>
      </c>
      <c r="H198" s="3">
        <f t="shared" si="13"/>
        <v>0.38897596656217348</v>
      </c>
      <c r="I198">
        <f>MAX(0,C198-E198-Rekenwaarden!$B$1)</f>
        <v>0</v>
      </c>
      <c r="J198">
        <f>MAX(0,D198-F198-Rekenwaarden!$B$1)</f>
        <v>0</v>
      </c>
      <c r="K198">
        <f t="shared" si="14"/>
        <v>19.14</v>
      </c>
      <c r="L198" s="3">
        <f t="shared" si="15"/>
        <v>1</v>
      </c>
      <c r="M198">
        <f>MAX(0,_xlfn.IFS(K198&lt;Rekenwaarden!$B$1,E198-K198,K198&gt;=Rekenwaarden!$B$1,E198-K198))</f>
        <v>0</v>
      </c>
      <c r="N198">
        <f>MAX(0,_xlfn.IFS(K198&lt;Rekenwaarden!$B$1,F198,K198&gt;=Rekenwaarden!$B$1,(K198-G198-E198-F198)*-1))</f>
        <v>0</v>
      </c>
    </row>
    <row r="199" spans="1:14" x14ac:dyDescent="0.25">
      <c r="A199" s="1">
        <v>44028</v>
      </c>
      <c r="B199">
        <v>9.8699999999999992</v>
      </c>
      <c r="C199">
        <v>4.24</v>
      </c>
      <c r="D199">
        <v>0</v>
      </c>
      <c r="E199">
        <v>4.9039999999999999</v>
      </c>
      <c r="F199">
        <v>5.032</v>
      </c>
      <c r="G199">
        <f t="shared" si="12"/>
        <v>5.629999999999999</v>
      </c>
      <c r="H199" s="3">
        <f t="shared" si="13"/>
        <v>0.57041540020263415</v>
      </c>
      <c r="I199">
        <f>MAX(0,C199-E199-Rekenwaarden!$B$1)</f>
        <v>0</v>
      </c>
      <c r="J199">
        <f>MAX(0,D199-F199-Rekenwaarden!$B$1)</f>
        <v>0</v>
      </c>
      <c r="K199">
        <f t="shared" si="14"/>
        <v>9.8699999999999992</v>
      </c>
      <c r="L199" s="3">
        <f t="shared" si="15"/>
        <v>1</v>
      </c>
      <c r="M199">
        <f>MAX(0,_xlfn.IFS(K199&lt;Rekenwaarden!$B$1,E199-K199,K199&gt;=Rekenwaarden!$B$1,E199-K199))</f>
        <v>0</v>
      </c>
      <c r="N199">
        <f>MAX(0,_xlfn.IFS(K199&lt;Rekenwaarden!$B$1,F199,K199&gt;=Rekenwaarden!$B$1,(K199-G199-E199-F199)*-1))</f>
        <v>5.6959999999999997</v>
      </c>
    </row>
    <row r="200" spans="1:14" x14ac:dyDescent="0.25">
      <c r="A200" s="1">
        <v>44029</v>
      </c>
      <c r="B200">
        <v>18.29</v>
      </c>
      <c r="C200">
        <v>12.387</v>
      </c>
      <c r="D200">
        <v>0</v>
      </c>
      <c r="E200">
        <v>2.6749999999999998</v>
      </c>
      <c r="F200">
        <v>5.6920000000000002</v>
      </c>
      <c r="G200">
        <f t="shared" si="12"/>
        <v>5.9029999999999987</v>
      </c>
      <c r="H200" s="3">
        <f t="shared" si="13"/>
        <v>0.32274466921815192</v>
      </c>
      <c r="I200">
        <f>MAX(0,C200-E200-Rekenwaarden!$B$1)</f>
        <v>0.91199999999999903</v>
      </c>
      <c r="J200">
        <f>MAX(0,D200-F200-Rekenwaarden!$B$1)</f>
        <v>0</v>
      </c>
      <c r="K200">
        <f t="shared" si="14"/>
        <v>17.378</v>
      </c>
      <c r="L200" s="3">
        <f t="shared" si="15"/>
        <v>0.95013668671405149</v>
      </c>
      <c r="M200">
        <f>MAX(0,_xlfn.IFS(K200&lt;Rekenwaarden!$B$1,E200-K200,K200&gt;=Rekenwaarden!$B$1,E200-K200))</f>
        <v>0</v>
      </c>
      <c r="N200">
        <f>MAX(0,_xlfn.IFS(K200&lt;Rekenwaarden!$B$1,F200,K200&gt;=Rekenwaarden!$B$1,(K200-G200-E200-F200)*-1))</f>
        <v>0</v>
      </c>
    </row>
    <row r="201" spans="1:14" x14ac:dyDescent="0.25">
      <c r="A201" s="1">
        <v>44030</v>
      </c>
      <c r="B201">
        <v>33.450000000000003</v>
      </c>
      <c r="C201">
        <v>0</v>
      </c>
      <c r="D201">
        <v>25.533000000000001</v>
      </c>
      <c r="E201">
        <v>0</v>
      </c>
      <c r="F201">
        <v>6.83</v>
      </c>
      <c r="G201">
        <f t="shared" si="12"/>
        <v>7.9170000000000016</v>
      </c>
      <c r="H201" s="3">
        <f t="shared" si="13"/>
        <v>0.2366816143497758</v>
      </c>
      <c r="I201">
        <f>MAX(0,C201-E201-Rekenwaarden!$B$1)</f>
        <v>0</v>
      </c>
      <c r="J201">
        <f>MAX(0,D201-F201-Rekenwaarden!$B$1)</f>
        <v>9.9030000000000022</v>
      </c>
      <c r="K201">
        <f t="shared" si="14"/>
        <v>23.547000000000001</v>
      </c>
      <c r="L201" s="3">
        <f t="shared" si="15"/>
        <v>0.70394618834080713</v>
      </c>
      <c r="M201">
        <f>MAX(0,_xlfn.IFS(K201&lt;Rekenwaarden!$B$1,E201-K201,K201&gt;=Rekenwaarden!$B$1,E201-K201))</f>
        <v>0</v>
      </c>
      <c r="N201">
        <f>MAX(0,_xlfn.IFS(K201&lt;Rekenwaarden!$B$1,F201,K201&gt;=Rekenwaarden!$B$1,(K201-G201-E201-F201)*-1))</f>
        <v>0</v>
      </c>
    </row>
    <row r="202" spans="1:14" x14ac:dyDescent="0.25">
      <c r="A202" s="1">
        <v>44031</v>
      </c>
      <c r="B202">
        <v>27.99</v>
      </c>
      <c r="C202">
        <v>0</v>
      </c>
      <c r="D202">
        <v>17.814</v>
      </c>
      <c r="E202">
        <v>0</v>
      </c>
      <c r="F202">
        <v>8.9160000000000004</v>
      </c>
      <c r="G202">
        <f t="shared" si="12"/>
        <v>10.175999999999998</v>
      </c>
      <c r="H202" s="3">
        <f t="shared" si="13"/>
        <v>0.3635584137191854</v>
      </c>
      <c r="I202">
        <f>MAX(0,C202-E202-Rekenwaarden!$B$1)</f>
        <v>0</v>
      </c>
      <c r="J202">
        <f>MAX(0,D202-F202-Rekenwaarden!$B$1)</f>
        <v>9.7999999999998977E-2</v>
      </c>
      <c r="K202">
        <f t="shared" si="14"/>
        <v>27.891999999999999</v>
      </c>
      <c r="L202" s="3">
        <f t="shared" si="15"/>
        <v>0.996498749553412</v>
      </c>
      <c r="M202">
        <f>MAX(0,_xlfn.IFS(K202&lt;Rekenwaarden!$B$1,E202-K202,K202&gt;=Rekenwaarden!$B$1,E202-K202))</f>
        <v>0</v>
      </c>
      <c r="N202">
        <f>MAX(0,_xlfn.IFS(K202&lt;Rekenwaarden!$B$1,F202,K202&gt;=Rekenwaarden!$B$1,(K202-G202-E202-F202)*-1))</f>
        <v>0</v>
      </c>
    </row>
    <row r="203" spans="1:14" x14ac:dyDescent="0.25">
      <c r="A203" s="1">
        <v>44032</v>
      </c>
      <c r="B203">
        <v>32.200000000000003</v>
      </c>
      <c r="C203">
        <v>23.597000000000001</v>
      </c>
      <c r="D203">
        <v>0</v>
      </c>
      <c r="E203">
        <v>1.2170000000000001</v>
      </c>
      <c r="F203">
        <v>4.726</v>
      </c>
      <c r="G203">
        <f t="shared" si="12"/>
        <v>8.6030000000000015</v>
      </c>
      <c r="H203" s="3">
        <f t="shared" si="13"/>
        <v>0.26717391304347826</v>
      </c>
      <c r="I203">
        <f>MAX(0,C203-E203-Rekenwaarden!$B$1)</f>
        <v>13.580000000000002</v>
      </c>
      <c r="J203">
        <f>MAX(0,D203-F203-Rekenwaarden!$B$1)</f>
        <v>0</v>
      </c>
      <c r="K203">
        <f t="shared" si="14"/>
        <v>18.62</v>
      </c>
      <c r="L203" s="3">
        <f t="shared" si="15"/>
        <v>0.57826086956521738</v>
      </c>
      <c r="M203">
        <f>MAX(0,_xlfn.IFS(K203&lt;Rekenwaarden!$B$1,E203-K203,K203&gt;=Rekenwaarden!$B$1,E203-K203))</f>
        <v>0</v>
      </c>
      <c r="N203">
        <f>MAX(0,_xlfn.IFS(K203&lt;Rekenwaarden!$B$1,F203,K203&gt;=Rekenwaarden!$B$1,(K203-G203-E203-F203)*-1))</f>
        <v>0</v>
      </c>
    </row>
    <row r="204" spans="1:14" x14ac:dyDescent="0.25">
      <c r="A204" s="1">
        <v>44033</v>
      </c>
      <c r="B204">
        <v>33.369999999999997</v>
      </c>
      <c r="C204">
        <v>27.343</v>
      </c>
      <c r="D204">
        <v>0</v>
      </c>
      <c r="E204">
        <v>2.7080000000000002</v>
      </c>
      <c r="F204">
        <v>5.7110000000000003</v>
      </c>
      <c r="G204">
        <f t="shared" si="12"/>
        <v>6.0269999999999975</v>
      </c>
      <c r="H204" s="3">
        <f t="shared" si="13"/>
        <v>0.18061132753970627</v>
      </c>
      <c r="I204">
        <f>MAX(0,C204-E204-Rekenwaarden!$B$1)</f>
        <v>15.834999999999997</v>
      </c>
      <c r="J204">
        <f>MAX(0,D204-F204-Rekenwaarden!$B$1)</f>
        <v>0</v>
      </c>
      <c r="K204">
        <f t="shared" si="14"/>
        <v>17.535</v>
      </c>
      <c r="L204" s="3">
        <f t="shared" si="15"/>
        <v>0.52547198082109681</v>
      </c>
      <c r="M204">
        <f>MAX(0,_xlfn.IFS(K204&lt;Rekenwaarden!$B$1,E204-K204,K204&gt;=Rekenwaarden!$B$1,E204-K204))</f>
        <v>0</v>
      </c>
      <c r="N204">
        <f>MAX(0,_xlfn.IFS(K204&lt;Rekenwaarden!$B$1,F204,K204&gt;=Rekenwaarden!$B$1,(K204-G204-E204-F204)*-1))</f>
        <v>0</v>
      </c>
    </row>
    <row r="205" spans="1:14" x14ac:dyDescent="0.25">
      <c r="A205" s="1">
        <v>44034</v>
      </c>
      <c r="B205">
        <v>28.79</v>
      </c>
      <c r="C205">
        <v>23.071999999999999</v>
      </c>
      <c r="D205">
        <v>0</v>
      </c>
      <c r="E205">
        <v>1.3859999999999999</v>
      </c>
      <c r="F205">
        <v>7.335</v>
      </c>
      <c r="G205">
        <f t="shared" si="12"/>
        <v>5.718</v>
      </c>
      <c r="H205" s="3">
        <f t="shared" si="13"/>
        <v>0.19861062869051754</v>
      </c>
      <c r="I205">
        <f>MAX(0,C205-E205-Rekenwaarden!$B$1)</f>
        <v>12.885999999999999</v>
      </c>
      <c r="J205">
        <f>MAX(0,D205-F205-Rekenwaarden!$B$1)</f>
        <v>0</v>
      </c>
      <c r="K205">
        <f t="shared" si="14"/>
        <v>15.904</v>
      </c>
      <c r="L205" s="3">
        <f t="shared" si="15"/>
        <v>0.55241403265022582</v>
      </c>
      <c r="M205">
        <f>MAX(0,_xlfn.IFS(K205&lt;Rekenwaarden!$B$1,E205-K205,K205&gt;=Rekenwaarden!$B$1,E205-K205))</f>
        <v>0</v>
      </c>
      <c r="N205">
        <f>MAX(0,_xlfn.IFS(K205&lt;Rekenwaarden!$B$1,F205,K205&gt;=Rekenwaarden!$B$1,(K205-G205-E205-F205)*-1))</f>
        <v>0</v>
      </c>
    </row>
    <row r="206" spans="1:14" x14ac:dyDescent="0.25">
      <c r="A206" s="1">
        <v>44035</v>
      </c>
      <c r="B206">
        <v>32.700000000000003</v>
      </c>
      <c r="C206">
        <v>27.17</v>
      </c>
      <c r="D206">
        <v>0</v>
      </c>
      <c r="E206">
        <v>1.8169999999999999</v>
      </c>
      <c r="F206">
        <v>4.3769999999999998</v>
      </c>
      <c r="G206">
        <f t="shared" si="12"/>
        <v>5.5300000000000011</v>
      </c>
      <c r="H206" s="3">
        <f t="shared" si="13"/>
        <v>0.16911314984709483</v>
      </c>
      <c r="I206">
        <f>MAX(0,C206-E206-Rekenwaarden!$B$1)</f>
        <v>16.553000000000001</v>
      </c>
      <c r="J206">
        <f>MAX(0,D206-F206-Rekenwaarden!$B$1)</f>
        <v>0</v>
      </c>
      <c r="K206">
        <f t="shared" si="14"/>
        <v>16.147000000000002</v>
      </c>
      <c r="L206" s="3">
        <f t="shared" si="15"/>
        <v>0.49379204892966361</v>
      </c>
      <c r="M206">
        <f>MAX(0,_xlfn.IFS(K206&lt;Rekenwaarden!$B$1,E206-K206,K206&gt;=Rekenwaarden!$B$1,E206-K206))</f>
        <v>0</v>
      </c>
      <c r="N206">
        <f>MAX(0,_xlfn.IFS(K206&lt;Rekenwaarden!$B$1,F206,K206&gt;=Rekenwaarden!$B$1,(K206-G206-E206-F206)*-1))</f>
        <v>0</v>
      </c>
    </row>
    <row r="207" spans="1:14" x14ac:dyDescent="0.25">
      <c r="A207" s="1">
        <v>44036</v>
      </c>
      <c r="B207">
        <v>14.98</v>
      </c>
      <c r="C207">
        <v>9.6479999999999997</v>
      </c>
      <c r="D207">
        <v>0</v>
      </c>
      <c r="E207">
        <v>3.444</v>
      </c>
      <c r="F207">
        <v>4.173</v>
      </c>
      <c r="G207">
        <f t="shared" si="12"/>
        <v>5.3320000000000007</v>
      </c>
      <c r="H207" s="3">
        <f t="shared" si="13"/>
        <v>0.35594125500667562</v>
      </c>
      <c r="I207">
        <f>MAX(0,C207-E207-Rekenwaarden!$B$1)</f>
        <v>0</v>
      </c>
      <c r="J207">
        <f>MAX(0,D207-F207-Rekenwaarden!$B$1)</f>
        <v>0</v>
      </c>
      <c r="K207">
        <f t="shared" si="14"/>
        <v>14.98</v>
      </c>
      <c r="L207" s="3">
        <f t="shared" si="15"/>
        <v>1</v>
      </c>
      <c r="M207">
        <f>MAX(0,_xlfn.IFS(K207&lt;Rekenwaarden!$B$1,E207-K207,K207&gt;=Rekenwaarden!$B$1,E207-K207))</f>
        <v>0</v>
      </c>
      <c r="N207">
        <f>MAX(0,_xlfn.IFS(K207&lt;Rekenwaarden!$B$1,F207,K207&gt;=Rekenwaarden!$B$1,(K207-G207-E207-F207)*-1))</f>
        <v>0</v>
      </c>
    </row>
    <row r="208" spans="1:14" x14ac:dyDescent="0.25">
      <c r="A208" s="1">
        <v>44037</v>
      </c>
      <c r="B208">
        <v>12.2</v>
      </c>
      <c r="C208">
        <v>0</v>
      </c>
      <c r="D208">
        <v>6.9260000000000002</v>
      </c>
      <c r="E208">
        <v>0</v>
      </c>
      <c r="F208">
        <v>10.083</v>
      </c>
      <c r="G208">
        <f t="shared" si="12"/>
        <v>5.2739999999999991</v>
      </c>
      <c r="H208" s="3">
        <f t="shared" si="13"/>
        <v>0.43229508196721306</v>
      </c>
      <c r="I208">
        <f>MAX(0,C208-E208-Rekenwaarden!$B$1)</f>
        <v>0</v>
      </c>
      <c r="J208">
        <f>MAX(0,D208-F208-Rekenwaarden!$B$1)</f>
        <v>0</v>
      </c>
      <c r="K208">
        <f t="shared" si="14"/>
        <v>12.2</v>
      </c>
      <c r="L208" s="3">
        <f t="shared" si="15"/>
        <v>1</v>
      </c>
      <c r="M208">
        <f>MAX(0,_xlfn.IFS(K208&lt;Rekenwaarden!$B$1,E208-K208,K208&gt;=Rekenwaarden!$B$1,E208-K208))</f>
        <v>0</v>
      </c>
      <c r="N208">
        <f>MAX(0,_xlfn.IFS(K208&lt;Rekenwaarden!$B$1,F208,K208&gt;=Rekenwaarden!$B$1,(K208-G208-E208-F208)*-1))</f>
        <v>3.157</v>
      </c>
    </row>
    <row r="209" spans="1:14" x14ac:dyDescent="0.25">
      <c r="A209" s="1">
        <v>44038</v>
      </c>
      <c r="B209">
        <v>27.74</v>
      </c>
      <c r="C209">
        <v>0</v>
      </c>
      <c r="D209">
        <v>18.091000000000001</v>
      </c>
      <c r="E209">
        <v>0</v>
      </c>
      <c r="F209">
        <v>7.7130000000000001</v>
      </c>
      <c r="G209">
        <f t="shared" si="12"/>
        <v>9.6489999999999974</v>
      </c>
      <c r="H209" s="3">
        <f t="shared" si="13"/>
        <v>0.34783705839942314</v>
      </c>
      <c r="I209">
        <f>MAX(0,C209-E209-Rekenwaarden!$B$1)</f>
        <v>0</v>
      </c>
      <c r="J209">
        <f>MAX(0,D209-F209-Rekenwaarden!$B$1)</f>
        <v>1.5779999999999994</v>
      </c>
      <c r="K209">
        <f t="shared" si="14"/>
        <v>26.161999999999999</v>
      </c>
      <c r="L209" s="3">
        <f t="shared" si="15"/>
        <v>0.94311463590483058</v>
      </c>
      <c r="M209">
        <f>MAX(0,_xlfn.IFS(K209&lt;Rekenwaarden!$B$1,E209-K209,K209&gt;=Rekenwaarden!$B$1,E209-K209))</f>
        <v>0</v>
      </c>
      <c r="N209">
        <f>MAX(0,_xlfn.IFS(K209&lt;Rekenwaarden!$B$1,F209,K209&gt;=Rekenwaarden!$B$1,(K209-G209-E209-F209)*-1))</f>
        <v>0</v>
      </c>
    </row>
    <row r="210" spans="1:14" x14ac:dyDescent="0.25">
      <c r="A210" s="1">
        <v>44039</v>
      </c>
      <c r="B210">
        <v>18.3</v>
      </c>
      <c r="C210">
        <v>9.9540000000000006</v>
      </c>
      <c r="D210">
        <v>0</v>
      </c>
      <c r="E210">
        <v>5.2889999999999997</v>
      </c>
      <c r="F210">
        <v>4.7720000000000002</v>
      </c>
      <c r="G210">
        <f t="shared" si="12"/>
        <v>8.3460000000000001</v>
      </c>
      <c r="H210" s="3">
        <f t="shared" si="13"/>
        <v>0.45606557377049178</v>
      </c>
      <c r="I210">
        <f>MAX(0,C210-E210-Rekenwaarden!$B$1)</f>
        <v>0</v>
      </c>
      <c r="J210">
        <f>MAX(0,D210-F210-Rekenwaarden!$B$1)</f>
        <v>0</v>
      </c>
      <c r="K210">
        <f t="shared" si="14"/>
        <v>18.3</v>
      </c>
      <c r="L210" s="3">
        <f t="shared" si="15"/>
        <v>1</v>
      </c>
      <c r="M210">
        <f>MAX(0,_xlfn.IFS(K210&lt;Rekenwaarden!$B$1,E210-K210,K210&gt;=Rekenwaarden!$B$1,E210-K210))</f>
        <v>0</v>
      </c>
      <c r="N210">
        <f>MAX(0,_xlfn.IFS(K210&lt;Rekenwaarden!$B$1,F210,K210&gt;=Rekenwaarden!$B$1,(K210-G210-E210-F210)*-1))</f>
        <v>0.10699999999999932</v>
      </c>
    </row>
    <row r="211" spans="1:14" x14ac:dyDescent="0.25">
      <c r="A211" s="1">
        <v>44040</v>
      </c>
      <c r="B211">
        <v>22.04</v>
      </c>
      <c r="C211">
        <v>14.048999999999999</v>
      </c>
      <c r="D211">
        <v>0</v>
      </c>
      <c r="E211">
        <v>5.1040000000000001</v>
      </c>
      <c r="F211">
        <v>6.125</v>
      </c>
      <c r="G211">
        <f t="shared" si="12"/>
        <v>7.9909999999999997</v>
      </c>
      <c r="H211" s="3">
        <f t="shared" si="13"/>
        <v>0.36256805807622505</v>
      </c>
      <c r="I211">
        <f>MAX(0,C211-E211-Rekenwaarden!$B$1)</f>
        <v>0.14499999999999957</v>
      </c>
      <c r="J211">
        <f>MAX(0,D211-F211-Rekenwaarden!$B$1)</f>
        <v>0</v>
      </c>
      <c r="K211">
        <f t="shared" si="14"/>
        <v>21.895</v>
      </c>
      <c r="L211" s="3">
        <f t="shared" si="15"/>
        <v>0.99342105263157898</v>
      </c>
      <c r="M211">
        <f>MAX(0,_xlfn.IFS(K211&lt;Rekenwaarden!$B$1,E211-K211,K211&gt;=Rekenwaarden!$B$1,E211-K211))</f>
        <v>0</v>
      </c>
      <c r="N211">
        <f>MAX(0,_xlfn.IFS(K211&lt;Rekenwaarden!$B$1,F211,K211&gt;=Rekenwaarden!$B$1,(K211-G211-E211-F211)*-1))</f>
        <v>0</v>
      </c>
    </row>
    <row r="212" spans="1:14" x14ac:dyDescent="0.25">
      <c r="A212" s="1">
        <v>44041</v>
      </c>
      <c r="B212">
        <v>33.03</v>
      </c>
      <c r="C212">
        <v>22.797999999999998</v>
      </c>
      <c r="D212">
        <v>0</v>
      </c>
      <c r="E212">
        <v>3.4809999999999999</v>
      </c>
      <c r="F212">
        <v>5.3</v>
      </c>
      <c r="G212">
        <f t="shared" si="12"/>
        <v>10.232000000000003</v>
      </c>
      <c r="H212" s="3">
        <f t="shared" si="13"/>
        <v>0.30977898879806243</v>
      </c>
      <c r="I212">
        <f>MAX(0,C212-E212-Rekenwaarden!$B$1)</f>
        <v>10.516999999999999</v>
      </c>
      <c r="J212">
        <f>MAX(0,D212-F212-Rekenwaarden!$B$1)</f>
        <v>0</v>
      </c>
      <c r="K212">
        <f t="shared" si="14"/>
        <v>22.513000000000002</v>
      </c>
      <c r="L212" s="3">
        <f t="shared" si="15"/>
        <v>0.68159249167423552</v>
      </c>
      <c r="M212">
        <f>MAX(0,_xlfn.IFS(K212&lt;Rekenwaarden!$B$1,E212-K212,K212&gt;=Rekenwaarden!$B$1,E212-K212))</f>
        <v>0</v>
      </c>
      <c r="N212">
        <f>MAX(0,_xlfn.IFS(K212&lt;Rekenwaarden!$B$1,F212,K212&gt;=Rekenwaarden!$B$1,(K212-G212-E212-F212)*-1))</f>
        <v>0</v>
      </c>
    </row>
    <row r="213" spans="1:14" x14ac:dyDescent="0.25">
      <c r="A213" s="1">
        <v>44042</v>
      </c>
      <c r="B213">
        <v>35.36</v>
      </c>
      <c r="C213">
        <v>29.138000000000002</v>
      </c>
      <c r="D213">
        <v>0</v>
      </c>
      <c r="E213">
        <v>1.4690000000000001</v>
      </c>
      <c r="F213">
        <v>5.04</v>
      </c>
      <c r="G213">
        <f t="shared" si="12"/>
        <v>6.2219999999999978</v>
      </c>
      <c r="H213" s="3">
        <f t="shared" si="13"/>
        <v>0.17596153846153839</v>
      </c>
      <c r="I213">
        <f>MAX(0,C213-E213-Rekenwaarden!$B$1)</f>
        <v>18.869</v>
      </c>
      <c r="J213">
        <f>MAX(0,D213-F213-Rekenwaarden!$B$1)</f>
        <v>0</v>
      </c>
      <c r="K213">
        <f t="shared" si="14"/>
        <v>16.491</v>
      </c>
      <c r="L213" s="3">
        <f t="shared" si="15"/>
        <v>0.46637443438914028</v>
      </c>
      <c r="M213">
        <f>MAX(0,_xlfn.IFS(K213&lt;Rekenwaarden!$B$1,E213-K213,K213&gt;=Rekenwaarden!$B$1,E213-K213))</f>
        <v>0</v>
      </c>
      <c r="N213">
        <f>MAX(0,_xlfn.IFS(K213&lt;Rekenwaarden!$B$1,F213,K213&gt;=Rekenwaarden!$B$1,(K213-G213-E213-F213)*-1))</f>
        <v>0</v>
      </c>
    </row>
    <row r="214" spans="1:14" x14ac:dyDescent="0.25">
      <c r="A214" s="1">
        <v>44043</v>
      </c>
      <c r="B214">
        <v>35.130000000000003</v>
      </c>
      <c r="C214">
        <v>24.687000000000001</v>
      </c>
      <c r="D214">
        <v>0</v>
      </c>
      <c r="E214">
        <v>1.492</v>
      </c>
      <c r="F214">
        <v>4.62</v>
      </c>
      <c r="G214">
        <f t="shared" si="12"/>
        <v>10.443000000000001</v>
      </c>
      <c r="H214" s="3">
        <f t="shared" si="13"/>
        <v>0.29726729291204101</v>
      </c>
      <c r="I214">
        <f>MAX(0,C214-E214-Rekenwaarden!$B$1)</f>
        <v>14.395</v>
      </c>
      <c r="J214">
        <f>MAX(0,D214-F214-Rekenwaarden!$B$1)</f>
        <v>0</v>
      </c>
      <c r="K214">
        <f t="shared" si="14"/>
        <v>20.735000000000003</v>
      </c>
      <c r="L214" s="3">
        <f t="shared" si="15"/>
        <v>0.59023626530031315</v>
      </c>
      <c r="M214">
        <f>MAX(0,_xlfn.IFS(K214&lt;Rekenwaarden!$B$1,E214-K214,K214&gt;=Rekenwaarden!$B$1,E214-K214))</f>
        <v>0</v>
      </c>
      <c r="N214">
        <f>MAX(0,_xlfn.IFS(K214&lt;Rekenwaarden!$B$1,F214,K214&gt;=Rekenwaarden!$B$1,(K214-G214-E214-F214)*-1))</f>
        <v>0</v>
      </c>
    </row>
    <row r="215" spans="1:14" x14ac:dyDescent="0.25">
      <c r="A215" s="1">
        <v>44044</v>
      </c>
      <c r="B215">
        <v>20.75</v>
      </c>
      <c r="C215">
        <v>0</v>
      </c>
      <c r="D215">
        <v>14.223000000000001</v>
      </c>
      <c r="E215">
        <v>0</v>
      </c>
      <c r="F215">
        <v>10.599</v>
      </c>
      <c r="G215">
        <f t="shared" si="12"/>
        <v>6.5269999999999992</v>
      </c>
      <c r="H215" s="3">
        <f t="shared" si="13"/>
        <v>0.31455421686746982</v>
      </c>
      <c r="I215">
        <f>MAX(0,C215-E215-Rekenwaarden!$B$1)</f>
        <v>0</v>
      </c>
      <c r="J215">
        <f>MAX(0,D215-F215-Rekenwaarden!$B$1)</f>
        <v>0</v>
      </c>
      <c r="K215">
        <f t="shared" si="14"/>
        <v>20.75</v>
      </c>
      <c r="L215" s="3">
        <f t="shared" si="15"/>
        <v>1</v>
      </c>
      <c r="M215">
        <f>MAX(0,_xlfn.IFS(K215&lt;Rekenwaarden!$B$1,E215-K215,K215&gt;=Rekenwaarden!$B$1,E215-K215))</f>
        <v>0</v>
      </c>
      <c r="N215">
        <f>MAX(0,_xlfn.IFS(K215&lt;Rekenwaarden!$B$1,F215,K215&gt;=Rekenwaarden!$B$1,(K215-G215-E215-F215)*-1))</f>
        <v>0</v>
      </c>
    </row>
    <row r="216" spans="1:14" x14ac:dyDescent="0.25">
      <c r="A216" s="1">
        <v>44045</v>
      </c>
      <c r="B216">
        <v>26.01</v>
      </c>
      <c r="C216">
        <v>0</v>
      </c>
      <c r="D216">
        <v>17.16</v>
      </c>
      <c r="E216">
        <v>0</v>
      </c>
      <c r="F216">
        <v>8.84</v>
      </c>
      <c r="G216">
        <f t="shared" si="12"/>
        <v>8.8500000000000014</v>
      </c>
      <c r="H216" s="3">
        <f t="shared" si="13"/>
        <v>0.34025374855824686</v>
      </c>
      <c r="I216">
        <f>MAX(0,C216-E216-Rekenwaarden!$B$1)</f>
        <v>0</v>
      </c>
      <c r="J216">
        <f>MAX(0,D216-F216-Rekenwaarden!$B$1)</f>
        <v>0</v>
      </c>
      <c r="K216">
        <f t="shared" si="14"/>
        <v>26.01</v>
      </c>
      <c r="L216" s="3">
        <f t="shared" si="15"/>
        <v>1</v>
      </c>
      <c r="M216">
        <f>MAX(0,_xlfn.IFS(K216&lt;Rekenwaarden!$B$1,E216-K216,K216&gt;=Rekenwaarden!$B$1,E216-K216))</f>
        <v>0</v>
      </c>
      <c r="N216">
        <f>MAX(0,_xlfn.IFS(K216&lt;Rekenwaarden!$B$1,F216,K216&gt;=Rekenwaarden!$B$1,(K216-G216-E216-F216)*-1))</f>
        <v>0</v>
      </c>
    </row>
    <row r="217" spans="1:14" x14ac:dyDescent="0.25">
      <c r="A217" s="1">
        <v>44046</v>
      </c>
      <c r="B217">
        <v>19.89</v>
      </c>
      <c r="C217">
        <v>14.842000000000001</v>
      </c>
      <c r="D217">
        <v>0</v>
      </c>
      <c r="E217">
        <v>4.8479999999999999</v>
      </c>
      <c r="F217">
        <v>4.109</v>
      </c>
      <c r="G217">
        <f t="shared" si="12"/>
        <v>5.048</v>
      </c>
      <c r="H217" s="3">
        <f t="shared" si="13"/>
        <v>0.25379587732528908</v>
      </c>
      <c r="I217">
        <f>MAX(0,C217-E217-Rekenwaarden!$B$1)</f>
        <v>1.1939999999999991</v>
      </c>
      <c r="J217">
        <f>MAX(0,D217-F217-Rekenwaarden!$B$1)</f>
        <v>0</v>
      </c>
      <c r="K217">
        <f t="shared" si="14"/>
        <v>18.696000000000002</v>
      </c>
      <c r="L217" s="3">
        <f t="shared" si="15"/>
        <v>0.93996983408748125</v>
      </c>
      <c r="M217">
        <f>MAX(0,_xlfn.IFS(K217&lt;Rekenwaarden!$B$1,E217-K217,K217&gt;=Rekenwaarden!$B$1,E217-K217))</f>
        <v>0</v>
      </c>
      <c r="N217">
        <f>MAX(0,_xlfn.IFS(K217&lt;Rekenwaarden!$B$1,F217,K217&gt;=Rekenwaarden!$B$1,(K217-G217-E217-F217)*-1))</f>
        <v>0</v>
      </c>
    </row>
    <row r="218" spans="1:14" x14ac:dyDescent="0.25">
      <c r="A218" s="1">
        <v>44047</v>
      </c>
      <c r="B218">
        <v>33.65</v>
      </c>
      <c r="C218">
        <v>27.436</v>
      </c>
      <c r="D218">
        <v>0</v>
      </c>
      <c r="E218">
        <v>3.2749999999999999</v>
      </c>
      <c r="F218">
        <v>4.5179999999999998</v>
      </c>
      <c r="G218">
        <f t="shared" si="12"/>
        <v>6.2139999999999986</v>
      </c>
      <c r="H218" s="3">
        <f t="shared" si="13"/>
        <v>0.18466567607726594</v>
      </c>
      <c r="I218">
        <f>MAX(0,C218-E218-Rekenwaarden!$B$1)</f>
        <v>15.361000000000001</v>
      </c>
      <c r="J218">
        <f>MAX(0,D218-F218-Rekenwaarden!$B$1)</f>
        <v>0</v>
      </c>
      <c r="K218">
        <f t="shared" si="14"/>
        <v>18.288999999999998</v>
      </c>
      <c r="L218" s="3">
        <f t="shared" si="15"/>
        <v>0.54350668647845468</v>
      </c>
      <c r="M218">
        <f>MAX(0,_xlfn.IFS(K218&lt;Rekenwaarden!$B$1,E218-K218,K218&gt;=Rekenwaarden!$B$1,E218-K218))</f>
        <v>0</v>
      </c>
      <c r="N218">
        <f>MAX(0,_xlfn.IFS(K218&lt;Rekenwaarden!$B$1,F218,K218&gt;=Rekenwaarden!$B$1,(K218-G218-E218-F218)*-1))</f>
        <v>0</v>
      </c>
    </row>
    <row r="219" spans="1:14" x14ac:dyDescent="0.25">
      <c r="A219" s="1">
        <v>44048</v>
      </c>
      <c r="B219">
        <v>36.47</v>
      </c>
      <c r="C219">
        <v>23.356000000000002</v>
      </c>
      <c r="D219">
        <v>0</v>
      </c>
      <c r="E219">
        <v>3.6739999999999999</v>
      </c>
      <c r="F219">
        <v>5.5330000000000004</v>
      </c>
      <c r="G219">
        <f t="shared" si="12"/>
        <v>13.113999999999997</v>
      </c>
      <c r="H219" s="3">
        <f t="shared" si="13"/>
        <v>0.35958321908417873</v>
      </c>
      <c r="I219">
        <f>MAX(0,C219-E219-Rekenwaarden!$B$1)</f>
        <v>10.882000000000001</v>
      </c>
      <c r="J219">
        <f>MAX(0,D219-F219-Rekenwaarden!$B$1)</f>
        <v>0</v>
      </c>
      <c r="K219">
        <f t="shared" si="14"/>
        <v>25.587999999999997</v>
      </c>
      <c r="L219" s="3">
        <f t="shared" si="15"/>
        <v>0.7016177680285165</v>
      </c>
      <c r="M219">
        <f>MAX(0,_xlfn.IFS(K219&lt;Rekenwaarden!$B$1,E219-K219,K219&gt;=Rekenwaarden!$B$1,E219-K219))</f>
        <v>0</v>
      </c>
      <c r="N219">
        <f>MAX(0,_xlfn.IFS(K219&lt;Rekenwaarden!$B$1,F219,K219&gt;=Rekenwaarden!$B$1,(K219-G219-E219-F219)*-1))</f>
        <v>0</v>
      </c>
    </row>
    <row r="220" spans="1:14" x14ac:dyDescent="0.25">
      <c r="A220" s="1">
        <v>44049</v>
      </c>
      <c r="B220">
        <v>33.880000000000003</v>
      </c>
      <c r="C220">
        <v>23.513000000000002</v>
      </c>
      <c r="D220">
        <v>0</v>
      </c>
      <c r="E220">
        <v>1.611</v>
      </c>
      <c r="F220">
        <v>4.5289999999999999</v>
      </c>
      <c r="G220">
        <f t="shared" si="12"/>
        <v>10.367000000000001</v>
      </c>
      <c r="H220" s="3">
        <f t="shared" si="13"/>
        <v>0.30599173553719011</v>
      </c>
      <c r="I220">
        <f>MAX(0,C220-E220-Rekenwaarden!$B$1)</f>
        <v>13.102</v>
      </c>
      <c r="J220">
        <f>MAX(0,D220-F220-Rekenwaarden!$B$1)</f>
        <v>0</v>
      </c>
      <c r="K220">
        <f t="shared" si="14"/>
        <v>20.778000000000002</v>
      </c>
      <c r="L220" s="3">
        <f t="shared" si="15"/>
        <v>0.61328217237308147</v>
      </c>
      <c r="M220">
        <f>MAX(0,_xlfn.IFS(K220&lt;Rekenwaarden!$B$1,E220-K220,K220&gt;=Rekenwaarden!$B$1,E220-K220))</f>
        <v>0</v>
      </c>
      <c r="N220">
        <f>MAX(0,_xlfn.IFS(K220&lt;Rekenwaarden!$B$1,F220,K220&gt;=Rekenwaarden!$B$1,(K220-G220-E220-F220)*-1))</f>
        <v>0</v>
      </c>
    </row>
    <row r="221" spans="1:14" x14ac:dyDescent="0.25">
      <c r="A221" s="1">
        <v>44050</v>
      </c>
      <c r="B221">
        <v>34.25</v>
      </c>
      <c r="C221">
        <v>26.074000000000002</v>
      </c>
      <c r="D221">
        <v>0</v>
      </c>
      <c r="E221">
        <v>3.14</v>
      </c>
      <c r="F221">
        <v>4.8769999999999998</v>
      </c>
      <c r="G221">
        <f t="shared" si="12"/>
        <v>8.1759999999999984</v>
      </c>
      <c r="H221" s="3">
        <f t="shared" si="13"/>
        <v>0.23871532846715324</v>
      </c>
      <c r="I221">
        <f>MAX(0,C221-E221-Rekenwaarden!$B$1)</f>
        <v>14.134</v>
      </c>
      <c r="J221">
        <f>MAX(0,D221-F221-Rekenwaarden!$B$1)</f>
        <v>0</v>
      </c>
      <c r="K221">
        <f t="shared" si="14"/>
        <v>20.116</v>
      </c>
      <c r="L221" s="3">
        <f t="shared" si="15"/>
        <v>0.58732846715328468</v>
      </c>
      <c r="M221">
        <f>MAX(0,_xlfn.IFS(K221&lt;Rekenwaarden!$B$1,E221-K221,K221&gt;=Rekenwaarden!$B$1,E221-K221))</f>
        <v>0</v>
      </c>
      <c r="N221">
        <f>MAX(0,_xlfn.IFS(K221&lt;Rekenwaarden!$B$1,F221,K221&gt;=Rekenwaarden!$B$1,(K221-G221-E221-F221)*-1))</f>
        <v>0</v>
      </c>
    </row>
    <row r="222" spans="1:14" x14ac:dyDescent="0.25">
      <c r="A222" s="1">
        <v>44051</v>
      </c>
      <c r="B222">
        <v>30.14</v>
      </c>
      <c r="C222">
        <v>0</v>
      </c>
      <c r="D222">
        <v>22.004999999999999</v>
      </c>
      <c r="E222">
        <v>0</v>
      </c>
      <c r="F222">
        <v>10.356999999999999</v>
      </c>
      <c r="G222">
        <f t="shared" si="12"/>
        <v>8.1350000000000016</v>
      </c>
      <c r="H222" s="3">
        <f t="shared" si="13"/>
        <v>0.26990710019907105</v>
      </c>
      <c r="I222">
        <f>MAX(0,C222-E222-Rekenwaarden!$B$1)</f>
        <v>0</v>
      </c>
      <c r="J222">
        <f>MAX(0,D222-F222-Rekenwaarden!$B$1)</f>
        <v>2.847999999999999</v>
      </c>
      <c r="K222">
        <f t="shared" si="14"/>
        <v>27.292000000000002</v>
      </c>
      <c r="L222" s="3">
        <f t="shared" si="15"/>
        <v>0.90550763105507637</v>
      </c>
      <c r="M222">
        <f>MAX(0,_xlfn.IFS(K222&lt;Rekenwaarden!$B$1,E222-K222,K222&gt;=Rekenwaarden!$B$1,E222-K222))</f>
        <v>0</v>
      </c>
      <c r="N222">
        <f>MAX(0,_xlfn.IFS(K222&lt;Rekenwaarden!$B$1,F222,K222&gt;=Rekenwaarden!$B$1,(K222-G222-E222-F222)*-1))</f>
        <v>0</v>
      </c>
    </row>
    <row r="223" spans="1:14" x14ac:dyDescent="0.25">
      <c r="A223" s="1">
        <v>44052</v>
      </c>
      <c r="B223">
        <v>29.04</v>
      </c>
      <c r="C223">
        <v>0</v>
      </c>
      <c r="D223">
        <v>18.998000000000001</v>
      </c>
      <c r="E223">
        <v>0</v>
      </c>
      <c r="F223">
        <v>6.4039999999999999</v>
      </c>
      <c r="G223">
        <f t="shared" si="12"/>
        <v>10.041999999999998</v>
      </c>
      <c r="H223" s="3">
        <f t="shared" si="13"/>
        <v>0.34579889807162528</v>
      </c>
      <c r="I223">
        <f>MAX(0,C223-E223-Rekenwaarden!$B$1)</f>
        <v>0</v>
      </c>
      <c r="J223">
        <f>MAX(0,D223-F223-Rekenwaarden!$B$1)</f>
        <v>3.7940000000000005</v>
      </c>
      <c r="K223">
        <f t="shared" si="14"/>
        <v>25.245999999999999</v>
      </c>
      <c r="L223" s="3">
        <f t="shared" si="15"/>
        <v>0.86935261707988976</v>
      </c>
      <c r="M223">
        <f>MAX(0,_xlfn.IFS(K223&lt;Rekenwaarden!$B$1,E223-K223,K223&gt;=Rekenwaarden!$B$1,E223-K223))</f>
        <v>0</v>
      </c>
      <c r="N223">
        <f>MAX(0,_xlfn.IFS(K223&lt;Rekenwaarden!$B$1,F223,K223&gt;=Rekenwaarden!$B$1,(K223-G223-E223-F223)*-1))</f>
        <v>0</v>
      </c>
    </row>
    <row r="224" spans="1:14" x14ac:dyDescent="0.25">
      <c r="A224" s="1">
        <v>44053</v>
      </c>
      <c r="B224">
        <v>27.07</v>
      </c>
      <c r="C224">
        <v>15.875999999999999</v>
      </c>
      <c r="D224">
        <v>0</v>
      </c>
      <c r="E224">
        <v>3.8780000000000001</v>
      </c>
      <c r="F224">
        <v>6.5140000000000002</v>
      </c>
      <c r="G224">
        <f t="shared" si="12"/>
        <v>11.194000000000001</v>
      </c>
      <c r="H224" s="3">
        <f t="shared" si="13"/>
        <v>0.41352050240118216</v>
      </c>
      <c r="I224">
        <f>MAX(0,C224-E224-Rekenwaarden!$B$1)</f>
        <v>3.1979999999999986</v>
      </c>
      <c r="J224">
        <f>MAX(0,D224-F224-Rekenwaarden!$B$1)</f>
        <v>0</v>
      </c>
      <c r="K224">
        <f t="shared" si="14"/>
        <v>23.872</v>
      </c>
      <c r="L224" s="3">
        <f t="shared" si="15"/>
        <v>0.88186183967491683</v>
      </c>
      <c r="M224">
        <f>MAX(0,_xlfn.IFS(K224&lt;Rekenwaarden!$B$1,E224-K224,K224&gt;=Rekenwaarden!$B$1,E224-K224))</f>
        <v>0</v>
      </c>
      <c r="N224">
        <f>MAX(0,_xlfn.IFS(K224&lt;Rekenwaarden!$B$1,F224,K224&gt;=Rekenwaarden!$B$1,(K224-G224-E224-F224)*-1))</f>
        <v>0</v>
      </c>
    </row>
    <row r="225" spans="1:14" x14ac:dyDescent="0.25">
      <c r="A225" s="1">
        <v>44054</v>
      </c>
      <c r="B225">
        <v>17.940000000000001</v>
      </c>
      <c r="C225">
        <v>12.202999999999999</v>
      </c>
      <c r="D225">
        <v>0</v>
      </c>
      <c r="E225">
        <v>4.1829999999999998</v>
      </c>
      <c r="F225">
        <v>6.3250000000000002</v>
      </c>
      <c r="G225">
        <f t="shared" si="12"/>
        <v>5.7370000000000019</v>
      </c>
      <c r="H225" s="3">
        <f t="shared" si="13"/>
        <v>0.31978818283166116</v>
      </c>
      <c r="I225">
        <f>MAX(0,C225-E225-Rekenwaarden!$B$1)</f>
        <v>0</v>
      </c>
      <c r="J225">
        <f>MAX(0,D225-F225-Rekenwaarden!$B$1)</f>
        <v>0</v>
      </c>
      <c r="K225">
        <f t="shared" si="14"/>
        <v>17.940000000000001</v>
      </c>
      <c r="L225" s="3">
        <f t="shared" si="15"/>
        <v>1</v>
      </c>
      <c r="M225">
        <f>MAX(0,_xlfn.IFS(K225&lt;Rekenwaarden!$B$1,E225-K225,K225&gt;=Rekenwaarden!$B$1,E225-K225))</f>
        <v>0</v>
      </c>
      <c r="N225">
        <f>MAX(0,_xlfn.IFS(K225&lt;Rekenwaarden!$B$1,F225,K225&gt;=Rekenwaarden!$B$1,(K225-G225-E225-F225)*-1))</f>
        <v>0</v>
      </c>
    </row>
    <row r="226" spans="1:14" x14ac:dyDescent="0.25">
      <c r="A226" s="1">
        <v>44055</v>
      </c>
      <c r="B226">
        <v>32.68</v>
      </c>
      <c r="C226">
        <v>27.581</v>
      </c>
      <c r="D226">
        <v>0</v>
      </c>
      <c r="E226">
        <v>2.3210000000000002</v>
      </c>
      <c r="F226">
        <v>4.93</v>
      </c>
      <c r="G226">
        <f t="shared" si="12"/>
        <v>5.0990000000000002</v>
      </c>
      <c r="H226" s="3">
        <f t="shared" si="13"/>
        <v>0.15602815177478582</v>
      </c>
      <c r="I226">
        <f>MAX(0,C226-E226-Rekenwaarden!$B$1)</f>
        <v>16.459999999999997</v>
      </c>
      <c r="J226">
        <f>MAX(0,D226-F226-Rekenwaarden!$B$1)</f>
        <v>0</v>
      </c>
      <c r="K226">
        <f t="shared" si="14"/>
        <v>16.220000000000002</v>
      </c>
      <c r="L226" s="3">
        <f t="shared" si="15"/>
        <v>0.49632802937576509</v>
      </c>
      <c r="M226">
        <f>MAX(0,_xlfn.IFS(K226&lt;Rekenwaarden!$B$1,E226-K226,K226&gt;=Rekenwaarden!$B$1,E226-K226))</f>
        <v>0</v>
      </c>
      <c r="N226">
        <f>MAX(0,_xlfn.IFS(K226&lt;Rekenwaarden!$B$1,F226,K226&gt;=Rekenwaarden!$B$1,(K226-G226-E226-F226)*-1))</f>
        <v>0</v>
      </c>
    </row>
    <row r="227" spans="1:14" x14ac:dyDescent="0.25">
      <c r="A227" s="1">
        <v>44056</v>
      </c>
      <c r="B227">
        <v>24.43</v>
      </c>
      <c r="C227">
        <v>18.920000000000002</v>
      </c>
      <c r="D227">
        <v>0</v>
      </c>
      <c r="E227">
        <v>3.456</v>
      </c>
      <c r="F227">
        <v>4.4400000000000004</v>
      </c>
      <c r="G227">
        <f t="shared" si="12"/>
        <v>5.509999999999998</v>
      </c>
      <c r="H227" s="3">
        <f t="shared" si="13"/>
        <v>0.22554236594351199</v>
      </c>
      <c r="I227">
        <f>MAX(0,C227-E227-Rekenwaarden!$B$1)</f>
        <v>6.6640000000000015</v>
      </c>
      <c r="J227">
        <f>MAX(0,D227-F227-Rekenwaarden!$B$1)</f>
        <v>0</v>
      </c>
      <c r="K227">
        <f t="shared" si="14"/>
        <v>17.765999999999998</v>
      </c>
      <c r="L227" s="3">
        <f t="shared" si="15"/>
        <v>0.72722063037249274</v>
      </c>
      <c r="M227">
        <f>MAX(0,_xlfn.IFS(K227&lt;Rekenwaarden!$B$1,E227-K227,K227&gt;=Rekenwaarden!$B$1,E227-K227))</f>
        <v>0</v>
      </c>
      <c r="N227">
        <f>MAX(0,_xlfn.IFS(K227&lt;Rekenwaarden!$B$1,F227,K227&gt;=Rekenwaarden!$B$1,(K227-G227-E227-F227)*-1))</f>
        <v>0</v>
      </c>
    </row>
    <row r="228" spans="1:14" x14ac:dyDescent="0.25">
      <c r="A228" s="1">
        <v>44057</v>
      </c>
      <c r="B228">
        <v>19.809999999999999</v>
      </c>
      <c r="C228">
        <v>12.433999999999999</v>
      </c>
      <c r="D228">
        <v>0</v>
      </c>
      <c r="E228">
        <v>6.367</v>
      </c>
      <c r="F228">
        <v>5.6020000000000003</v>
      </c>
      <c r="G228">
        <f t="shared" si="12"/>
        <v>7.3759999999999994</v>
      </c>
      <c r="H228" s="3">
        <f t="shared" si="13"/>
        <v>0.37233720343260979</v>
      </c>
      <c r="I228">
        <f>MAX(0,C228-E228-Rekenwaarden!$B$1)</f>
        <v>0</v>
      </c>
      <c r="J228">
        <f>MAX(0,D228-F228-Rekenwaarden!$B$1)</f>
        <v>0</v>
      </c>
      <c r="K228">
        <f t="shared" si="14"/>
        <v>19.809999999999999</v>
      </c>
      <c r="L228" s="3">
        <f t="shared" si="15"/>
        <v>1</v>
      </c>
      <c r="M228">
        <f>MAX(0,_xlfn.IFS(K228&lt;Rekenwaarden!$B$1,E228-K228,K228&gt;=Rekenwaarden!$B$1,E228-K228))</f>
        <v>0</v>
      </c>
      <c r="N228">
        <f>MAX(0,_xlfn.IFS(K228&lt;Rekenwaarden!$B$1,F228,K228&gt;=Rekenwaarden!$B$1,(K228-G228-E228-F228)*-1))</f>
        <v>0</v>
      </c>
    </row>
    <row r="229" spans="1:14" x14ac:dyDescent="0.25">
      <c r="A229" s="1">
        <v>44058</v>
      </c>
      <c r="B229">
        <v>23.02</v>
      </c>
      <c r="C229">
        <v>0</v>
      </c>
      <c r="D229">
        <v>15.781000000000001</v>
      </c>
      <c r="E229">
        <v>0</v>
      </c>
      <c r="F229">
        <v>11.581</v>
      </c>
      <c r="G229">
        <f t="shared" si="12"/>
        <v>7.238999999999999</v>
      </c>
      <c r="H229" s="3">
        <f t="shared" si="13"/>
        <v>0.31446568201563851</v>
      </c>
      <c r="I229">
        <f>MAX(0,C229-E229-Rekenwaarden!$B$1)</f>
        <v>0</v>
      </c>
      <c r="J229">
        <f>MAX(0,D229-F229-Rekenwaarden!$B$1)</f>
        <v>0</v>
      </c>
      <c r="K229">
        <f t="shared" si="14"/>
        <v>23.02</v>
      </c>
      <c r="L229" s="3">
        <f t="shared" si="15"/>
        <v>1</v>
      </c>
      <c r="M229">
        <f>MAX(0,_xlfn.IFS(K229&lt;Rekenwaarden!$B$1,E229-K229,K229&gt;=Rekenwaarden!$B$1,E229-K229))</f>
        <v>0</v>
      </c>
      <c r="N229">
        <f>MAX(0,_xlfn.IFS(K229&lt;Rekenwaarden!$B$1,F229,K229&gt;=Rekenwaarden!$B$1,(K229-G229-E229-F229)*-1))</f>
        <v>0</v>
      </c>
    </row>
    <row r="230" spans="1:14" x14ac:dyDescent="0.25">
      <c r="A230" s="1">
        <v>44059</v>
      </c>
      <c r="B230">
        <v>22.27</v>
      </c>
      <c r="C230">
        <v>0</v>
      </c>
      <c r="D230">
        <v>16.786999999999999</v>
      </c>
      <c r="E230">
        <v>0</v>
      </c>
      <c r="F230">
        <v>10.153</v>
      </c>
      <c r="G230">
        <f t="shared" si="12"/>
        <v>5.4830000000000005</v>
      </c>
      <c r="H230" s="3">
        <f t="shared" si="13"/>
        <v>0.24620565783565337</v>
      </c>
      <c r="I230">
        <f>MAX(0,C230-E230-Rekenwaarden!$B$1)</f>
        <v>0</v>
      </c>
      <c r="J230">
        <f>MAX(0,D230-F230-Rekenwaarden!$B$1)</f>
        <v>0</v>
      </c>
      <c r="K230">
        <f t="shared" si="14"/>
        <v>22.27</v>
      </c>
      <c r="L230" s="3">
        <f t="shared" si="15"/>
        <v>1</v>
      </c>
      <c r="M230">
        <f>MAX(0,_xlfn.IFS(K230&lt;Rekenwaarden!$B$1,E230-K230,K230&gt;=Rekenwaarden!$B$1,E230-K230))</f>
        <v>0</v>
      </c>
      <c r="N230">
        <f>MAX(0,_xlfn.IFS(K230&lt;Rekenwaarden!$B$1,F230,K230&gt;=Rekenwaarden!$B$1,(K230-G230-E230-F230)*-1))</f>
        <v>0</v>
      </c>
    </row>
    <row r="231" spans="1:14" x14ac:dyDescent="0.25">
      <c r="A231" s="1">
        <v>44060</v>
      </c>
      <c r="B231">
        <v>25.01</v>
      </c>
      <c r="C231">
        <v>17.337</v>
      </c>
      <c r="D231">
        <v>0</v>
      </c>
      <c r="E231">
        <v>5.7350000000000003</v>
      </c>
      <c r="F231">
        <v>5.87</v>
      </c>
      <c r="G231">
        <f t="shared" si="12"/>
        <v>7.6730000000000018</v>
      </c>
      <c r="H231" s="3">
        <f t="shared" si="13"/>
        <v>0.30679728108756504</v>
      </c>
      <c r="I231">
        <f>MAX(0,C231-E231-Rekenwaarden!$B$1)</f>
        <v>2.8019999999999996</v>
      </c>
      <c r="J231">
        <f>MAX(0,D231-F231-Rekenwaarden!$B$1)</f>
        <v>0</v>
      </c>
      <c r="K231">
        <f t="shared" si="14"/>
        <v>22.208000000000002</v>
      </c>
      <c r="L231" s="3">
        <f t="shared" si="15"/>
        <v>0.88796481407437022</v>
      </c>
      <c r="M231">
        <f>MAX(0,_xlfn.IFS(K231&lt;Rekenwaarden!$B$1,E231-K231,K231&gt;=Rekenwaarden!$B$1,E231-K231))</f>
        <v>0</v>
      </c>
      <c r="N231">
        <f>MAX(0,_xlfn.IFS(K231&lt;Rekenwaarden!$B$1,F231,K231&gt;=Rekenwaarden!$B$1,(K231-G231-E231-F231)*-1))</f>
        <v>0</v>
      </c>
    </row>
    <row r="232" spans="1:14" x14ac:dyDescent="0.25">
      <c r="A232" s="1">
        <v>44061</v>
      </c>
      <c r="B232">
        <v>25.89</v>
      </c>
      <c r="C232">
        <v>19.687999999999999</v>
      </c>
      <c r="D232">
        <v>0</v>
      </c>
      <c r="E232">
        <v>2.8330000000000002</v>
      </c>
      <c r="F232">
        <v>4.7789999999999999</v>
      </c>
      <c r="G232">
        <f t="shared" si="12"/>
        <v>6.2020000000000017</v>
      </c>
      <c r="H232" s="3">
        <f t="shared" si="13"/>
        <v>0.23955195056006187</v>
      </c>
      <c r="I232">
        <f>MAX(0,C232-E232-Rekenwaarden!$B$1)</f>
        <v>8.0549999999999962</v>
      </c>
      <c r="J232">
        <f>MAX(0,D232-F232-Rekenwaarden!$B$1)</f>
        <v>0</v>
      </c>
      <c r="K232">
        <f t="shared" si="14"/>
        <v>17.835000000000004</v>
      </c>
      <c r="L232" s="3">
        <f t="shared" si="15"/>
        <v>0.68887601390498276</v>
      </c>
      <c r="M232">
        <f>MAX(0,_xlfn.IFS(K232&lt;Rekenwaarden!$B$1,E232-K232,K232&gt;=Rekenwaarden!$B$1,E232-K232))</f>
        <v>0</v>
      </c>
      <c r="N232">
        <f>MAX(0,_xlfn.IFS(K232&lt;Rekenwaarden!$B$1,F232,K232&gt;=Rekenwaarden!$B$1,(K232-G232-E232-F232)*-1))</f>
        <v>0</v>
      </c>
    </row>
    <row r="233" spans="1:14" x14ac:dyDescent="0.25">
      <c r="A233" s="1">
        <v>44062</v>
      </c>
      <c r="B233">
        <v>21.81</v>
      </c>
      <c r="C233">
        <v>17.134</v>
      </c>
      <c r="D233">
        <v>0</v>
      </c>
      <c r="E233">
        <v>4.1310000000000002</v>
      </c>
      <c r="F233">
        <v>5.3460000000000001</v>
      </c>
      <c r="G233">
        <f t="shared" si="12"/>
        <v>4.6759999999999984</v>
      </c>
      <c r="H233" s="3">
        <f t="shared" si="13"/>
        <v>0.21439706556625396</v>
      </c>
      <c r="I233">
        <f>MAX(0,C233-E233-Rekenwaarden!$B$1)</f>
        <v>4.2029999999999994</v>
      </c>
      <c r="J233">
        <f>MAX(0,D233-F233-Rekenwaarden!$B$1)</f>
        <v>0</v>
      </c>
      <c r="K233">
        <f t="shared" si="14"/>
        <v>17.606999999999999</v>
      </c>
      <c r="L233" s="3">
        <f t="shared" si="15"/>
        <v>0.80729023383768916</v>
      </c>
      <c r="M233">
        <f>MAX(0,_xlfn.IFS(K233&lt;Rekenwaarden!$B$1,E233-K233,K233&gt;=Rekenwaarden!$B$1,E233-K233))</f>
        <v>0</v>
      </c>
      <c r="N233">
        <f>MAX(0,_xlfn.IFS(K233&lt;Rekenwaarden!$B$1,F233,K233&gt;=Rekenwaarden!$B$1,(K233-G233-E233-F233)*-1))</f>
        <v>0</v>
      </c>
    </row>
    <row r="234" spans="1:14" x14ac:dyDescent="0.25">
      <c r="A234" s="1">
        <v>44063</v>
      </c>
      <c r="B234">
        <v>16.93</v>
      </c>
      <c r="C234">
        <v>12.231</v>
      </c>
      <c r="D234">
        <v>0</v>
      </c>
      <c r="E234">
        <v>2.7839999999999998</v>
      </c>
      <c r="F234">
        <v>5.2859999999999996</v>
      </c>
      <c r="G234">
        <f t="shared" si="12"/>
        <v>4.6989999999999998</v>
      </c>
      <c r="H234" s="3">
        <f t="shared" si="13"/>
        <v>0.27755463673951564</v>
      </c>
      <c r="I234">
        <f>MAX(0,C234-E234-Rekenwaarden!$B$1)</f>
        <v>0.64699999999999847</v>
      </c>
      <c r="J234">
        <f>MAX(0,D234-F234-Rekenwaarden!$B$1)</f>
        <v>0</v>
      </c>
      <c r="K234">
        <f t="shared" si="14"/>
        <v>16.283000000000001</v>
      </c>
      <c r="L234" s="3">
        <f t="shared" si="15"/>
        <v>0.96178381571175442</v>
      </c>
      <c r="M234">
        <f>MAX(0,_xlfn.IFS(K234&lt;Rekenwaarden!$B$1,E234-K234,K234&gt;=Rekenwaarden!$B$1,E234-K234))</f>
        <v>0</v>
      </c>
      <c r="N234">
        <f>MAX(0,_xlfn.IFS(K234&lt;Rekenwaarden!$B$1,F234,K234&gt;=Rekenwaarden!$B$1,(K234-G234-E234-F234)*-1))</f>
        <v>0</v>
      </c>
    </row>
    <row r="235" spans="1:14" x14ac:dyDescent="0.25">
      <c r="A235" s="1">
        <v>44064</v>
      </c>
      <c r="B235">
        <v>33.200000000000003</v>
      </c>
      <c r="C235">
        <v>26.791</v>
      </c>
      <c r="D235">
        <v>0</v>
      </c>
      <c r="E235">
        <v>3.464</v>
      </c>
      <c r="F235">
        <v>4.3440000000000003</v>
      </c>
      <c r="G235">
        <f t="shared" si="12"/>
        <v>6.4090000000000025</v>
      </c>
      <c r="H235" s="3">
        <f t="shared" si="13"/>
        <v>0.19304216867469887</v>
      </c>
      <c r="I235">
        <f>MAX(0,C235-E235-Rekenwaarden!$B$1)</f>
        <v>14.527000000000001</v>
      </c>
      <c r="J235">
        <f>MAX(0,D235-F235-Rekenwaarden!$B$1)</f>
        <v>0</v>
      </c>
      <c r="K235">
        <f t="shared" si="14"/>
        <v>18.673000000000002</v>
      </c>
      <c r="L235" s="3">
        <f t="shared" si="15"/>
        <v>0.56243975903614463</v>
      </c>
      <c r="M235">
        <f>MAX(0,_xlfn.IFS(K235&lt;Rekenwaarden!$B$1,E235-K235,K235&gt;=Rekenwaarden!$B$1,E235-K235))</f>
        <v>0</v>
      </c>
      <c r="N235">
        <f>MAX(0,_xlfn.IFS(K235&lt;Rekenwaarden!$B$1,F235,K235&gt;=Rekenwaarden!$B$1,(K235-G235-E235-F235)*-1))</f>
        <v>0</v>
      </c>
    </row>
    <row r="236" spans="1:14" x14ac:dyDescent="0.25">
      <c r="A236" s="1">
        <v>44065</v>
      </c>
      <c r="B236">
        <v>21.56</v>
      </c>
      <c r="C236">
        <v>0</v>
      </c>
      <c r="D236">
        <v>16.23</v>
      </c>
      <c r="E236">
        <v>0</v>
      </c>
      <c r="F236">
        <v>8.5860000000000003</v>
      </c>
      <c r="G236">
        <f t="shared" si="12"/>
        <v>5.3299999999999983</v>
      </c>
      <c r="H236" s="3">
        <f t="shared" si="13"/>
        <v>0.24721706864564</v>
      </c>
      <c r="I236">
        <f>MAX(0,C236-E236-Rekenwaarden!$B$1)</f>
        <v>0</v>
      </c>
      <c r="J236">
        <f>MAX(0,D236-F236-Rekenwaarden!$B$1)</f>
        <v>0</v>
      </c>
      <c r="K236">
        <f t="shared" si="14"/>
        <v>21.56</v>
      </c>
      <c r="L236" s="3">
        <f t="shared" si="15"/>
        <v>1</v>
      </c>
      <c r="M236">
        <f>MAX(0,_xlfn.IFS(K236&lt;Rekenwaarden!$B$1,E236-K236,K236&gt;=Rekenwaarden!$B$1,E236-K236))</f>
        <v>0</v>
      </c>
      <c r="N236">
        <f>MAX(0,_xlfn.IFS(K236&lt;Rekenwaarden!$B$1,F236,K236&gt;=Rekenwaarden!$B$1,(K236-G236-E236-F236)*-1))</f>
        <v>0</v>
      </c>
    </row>
    <row r="237" spans="1:14" x14ac:dyDescent="0.25">
      <c r="A237" s="1">
        <v>44066</v>
      </c>
      <c r="B237">
        <v>19.32</v>
      </c>
      <c r="C237">
        <v>0</v>
      </c>
      <c r="D237">
        <v>13.147</v>
      </c>
      <c r="E237">
        <v>0</v>
      </c>
      <c r="F237">
        <v>8.2240000000000002</v>
      </c>
      <c r="G237">
        <f t="shared" si="12"/>
        <v>6.173</v>
      </c>
      <c r="H237" s="3">
        <f t="shared" si="13"/>
        <v>0.31951345755693583</v>
      </c>
      <c r="I237">
        <f>MAX(0,C237-E237-Rekenwaarden!$B$1)</f>
        <v>0</v>
      </c>
      <c r="J237">
        <f>MAX(0,D237-F237-Rekenwaarden!$B$1)</f>
        <v>0</v>
      </c>
      <c r="K237">
        <f t="shared" si="14"/>
        <v>19.32</v>
      </c>
      <c r="L237" s="3">
        <f t="shared" si="15"/>
        <v>1</v>
      </c>
      <c r="M237">
        <f>MAX(0,_xlfn.IFS(K237&lt;Rekenwaarden!$B$1,E237-K237,K237&gt;=Rekenwaarden!$B$1,E237-K237))</f>
        <v>0</v>
      </c>
      <c r="N237">
        <f>MAX(0,_xlfn.IFS(K237&lt;Rekenwaarden!$B$1,F237,K237&gt;=Rekenwaarden!$B$1,(K237-G237-E237-F237)*-1))</f>
        <v>0</v>
      </c>
    </row>
    <row r="238" spans="1:14" x14ac:dyDescent="0.25">
      <c r="A238" s="1">
        <v>44067</v>
      </c>
      <c r="B238">
        <v>22.67</v>
      </c>
      <c r="C238">
        <v>14.827</v>
      </c>
      <c r="D238">
        <v>0</v>
      </c>
      <c r="E238">
        <v>5.3230000000000004</v>
      </c>
      <c r="F238">
        <v>4.4290000000000003</v>
      </c>
      <c r="G238">
        <f t="shared" si="12"/>
        <v>7.8430000000000017</v>
      </c>
      <c r="H238" s="3">
        <f t="shared" si="13"/>
        <v>0.34596382884869875</v>
      </c>
      <c r="I238">
        <f>MAX(0,C238-E238-Rekenwaarden!$B$1)</f>
        <v>0.70399999999999885</v>
      </c>
      <c r="J238">
        <f>MAX(0,D238-F238-Rekenwaarden!$B$1)</f>
        <v>0</v>
      </c>
      <c r="K238">
        <f t="shared" si="14"/>
        <v>21.966000000000001</v>
      </c>
      <c r="L238" s="3">
        <f t="shared" si="15"/>
        <v>0.96894574327304805</v>
      </c>
      <c r="M238">
        <f>MAX(0,_xlfn.IFS(K238&lt;Rekenwaarden!$B$1,E238-K238,K238&gt;=Rekenwaarden!$B$1,E238-K238))</f>
        <v>0</v>
      </c>
      <c r="N238">
        <f>MAX(0,_xlfn.IFS(K238&lt;Rekenwaarden!$B$1,F238,K238&gt;=Rekenwaarden!$B$1,(K238-G238-E238-F238)*-1))</f>
        <v>0</v>
      </c>
    </row>
    <row r="239" spans="1:14" x14ac:dyDescent="0.25">
      <c r="A239" s="1">
        <v>44068</v>
      </c>
      <c r="B239">
        <v>9.4600000000000009</v>
      </c>
      <c r="C239">
        <v>4.2119999999999997</v>
      </c>
      <c r="D239">
        <v>0</v>
      </c>
      <c r="E239">
        <v>5.7119999999999997</v>
      </c>
      <c r="F239">
        <v>5.4820000000000002</v>
      </c>
      <c r="G239">
        <f t="shared" si="12"/>
        <v>5.2480000000000011</v>
      </c>
      <c r="H239" s="3">
        <f t="shared" si="13"/>
        <v>0.55475687103594085</v>
      </c>
      <c r="I239">
        <f>MAX(0,C239-E239-Rekenwaarden!$B$1)</f>
        <v>0</v>
      </c>
      <c r="J239">
        <f>MAX(0,D239-F239-Rekenwaarden!$B$1)</f>
        <v>0</v>
      </c>
      <c r="K239">
        <f t="shared" si="14"/>
        <v>9.4600000000000009</v>
      </c>
      <c r="L239" s="3">
        <f t="shared" si="15"/>
        <v>1</v>
      </c>
      <c r="M239">
        <f>MAX(0,_xlfn.IFS(K239&lt;Rekenwaarden!$B$1,E239-K239,K239&gt;=Rekenwaarden!$B$1,E239-K239))</f>
        <v>0</v>
      </c>
      <c r="N239">
        <f>MAX(0,_xlfn.IFS(K239&lt;Rekenwaarden!$B$1,F239,K239&gt;=Rekenwaarden!$B$1,(K239-G239-E239-F239)*-1))</f>
        <v>6.9820000000000002</v>
      </c>
    </row>
    <row r="240" spans="1:14" x14ac:dyDescent="0.25">
      <c r="A240" s="1">
        <v>44069</v>
      </c>
      <c r="B240">
        <v>5.32</v>
      </c>
      <c r="C240">
        <v>0.86699999999999999</v>
      </c>
      <c r="D240">
        <v>0</v>
      </c>
      <c r="E240">
        <v>6.3940000000000001</v>
      </c>
      <c r="F240">
        <v>3.8969999999999998</v>
      </c>
      <c r="G240">
        <f t="shared" si="12"/>
        <v>4.4530000000000003</v>
      </c>
      <c r="H240" s="3">
        <f t="shared" si="13"/>
        <v>0.8370300751879699</v>
      </c>
      <c r="I240">
        <f>MAX(0,C240-E240-Rekenwaarden!$B$1)</f>
        <v>0</v>
      </c>
      <c r="J240">
        <f>MAX(0,D240-F240-Rekenwaarden!$B$1)</f>
        <v>0</v>
      </c>
      <c r="K240">
        <f t="shared" si="14"/>
        <v>5.32</v>
      </c>
      <c r="L240" s="3">
        <f t="shared" si="15"/>
        <v>1</v>
      </c>
      <c r="M240">
        <f>MAX(0,_xlfn.IFS(K240&lt;Rekenwaarden!$B$1,E240-K240,K240&gt;=Rekenwaarden!$B$1,E240-K240))</f>
        <v>1.0739999999999998</v>
      </c>
      <c r="N240">
        <f>MAX(0,_xlfn.IFS(K240&lt;Rekenwaarden!$B$1,F240,K240&gt;=Rekenwaarden!$B$1,(K240-G240-E240-F240)*-1))</f>
        <v>3.8969999999999998</v>
      </c>
    </row>
    <row r="241" spans="1:14" x14ac:dyDescent="0.25">
      <c r="A241" s="1">
        <v>44070</v>
      </c>
      <c r="B241">
        <v>19.53</v>
      </c>
      <c r="C241">
        <v>12.846</v>
      </c>
      <c r="D241">
        <v>0</v>
      </c>
      <c r="E241">
        <v>7.2569999999999997</v>
      </c>
      <c r="F241">
        <v>3.4860000000000002</v>
      </c>
      <c r="G241">
        <f t="shared" si="12"/>
        <v>6.6840000000000011</v>
      </c>
      <c r="H241" s="3">
        <f t="shared" si="13"/>
        <v>0.34224270353302616</v>
      </c>
      <c r="I241">
        <f>MAX(0,C241-E241-Rekenwaarden!$B$1)</f>
        <v>0</v>
      </c>
      <c r="J241">
        <f>MAX(0,D241-F241-Rekenwaarden!$B$1)</f>
        <v>0</v>
      </c>
      <c r="K241">
        <f t="shared" si="14"/>
        <v>19.53</v>
      </c>
      <c r="L241" s="3">
        <f t="shared" si="15"/>
        <v>1</v>
      </c>
      <c r="M241">
        <f>MAX(0,_xlfn.IFS(K241&lt;Rekenwaarden!$B$1,E241-K241,K241&gt;=Rekenwaarden!$B$1,E241-K241))</f>
        <v>0</v>
      </c>
      <c r="N241">
        <f>MAX(0,_xlfn.IFS(K241&lt;Rekenwaarden!$B$1,F241,K241&gt;=Rekenwaarden!$B$1,(K241-G241-E241-F241)*-1))</f>
        <v>0</v>
      </c>
    </row>
    <row r="242" spans="1:14" x14ac:dyDescent="0.25">
      <c r="A242" s="1">
        <v>44071</v>
      </c>
      <c r="B242">
        <v>18.78</v>
      </c>
      <c r="C242">
        <v>9.6649999999999991</v>
      </c>
      <c r="D242">
        <v>0</v>
      </c>
      <c r="E242">
        <v>5.4</v>
      </c>
      <c r="F242">
        <v>5.7679999999999998</v>
      </c>
      <c r="G242">
        <f t="shared" si="12"/>
        <v>9.115000000000002</v>
      </c>
      <c r="H242" s="3">
        <f t="shared" si="13"/>
        <v>0.48535676251331211</v>
      </c>
      <c r="I242">
        <f>MAX(0,C242-E242-Rekenwaarden!$B$1)</f>
        <v>0</v>
      </c>
      <c r="J242">
        <f>MAX(0,D242-F242-Rekenwaarden!$B$1)</f>
        <v>0</v>
      </c>
      <c r="K242">
        <f t="shared" si="14"/>
        <v>18.78</v>
      </c>
      <c r="L242" s="3">
        <f t="shared" si="15"/>
        <v>1</v>
      </c>
      <c r="M242">
        <f>MAX(0,_xlfn.IFS(K242&lt;Rekenwaarden!$B$1,E242-K242,K242&gt;=Rekenwaarden!$B$1,E242-K242))</f>
        <v>0</v>
      </c>
      <c r="N242">
        <f>MAX(0,_xlfn.IFS(K242&lt;Rekenwaarden!$B$1,F242,K242&gt;=Rekenwaarden!$B$1,(K242-G242-E242-F242)*-1))</f>
        <v>1.503000000000001</v>
      </c>
    </row>
    <row r="243" spans="1:14" x14ac:dyDescent="0.25">
      <c r="A243" s="1">
        <v>44072</v>
      </c>
      <c r="B243">
        <v>14.47</v>
      </c>
      <c r="C243">
        <v>0</v>
      </c>
      <c r="D243">
        <v>8.9179999999999993</v>
      </c>
      <c r="E243">
        <v>0</v>
      </c>
      <c r="F243">
        <v>9.8919999999999995</v>
      </c>
      <c r="G243">
        <f t="shared" si="12"/>
        <v>5.5520000000000014</v>
      </c>
      <c r="H243" s="3">
        <f t="shared" si="13"/>
        <v>0.38369039391845206</v>
      </c>
      <c r="I243">
        <f>MAX(0,C243-E243-Rekenwaarden!$B$1)</f>
        <v>0</v>
      </c>
      <c r="J243">
        <f>MAX(0,D243-F243-Rekenwaarden!$B$1)</f>
        <v>0</v>
      </c>
      <c r="K243">
        <f t="shared" si="14"/>
        <v>14.47</v>
      </c>
      <c r="L243" s="3">
        <f t="shared" si="15"/>
        <v>1</v>
      </c>
      <c r="M243">
        <f>MAX(0,_xlfn.IFS(K243&lt;Rekenwaarden!$B$1,E243-K243,K243&gt;=Rekenwaarden!$B$1,E243-K243))</f>
        <v>0</v>
      </c>
      <c r="N243">
        <f>MAX(0,_xlfn.IFS(K243&lt;Rekenwaarden!$B$1,F243,K243&gt;=Rekenwaarden!$B$1,(K243-G243-E243-F243)*-1))</f>
        <v>0.9740000000000002</v>
      </c>
    </row>
    <row r="244" spans="1:14" x14ac:dyDescent="0.25">
      <c r="A244" s="1">
        <v>44073</v>
      </c>
      <c r="B244">
        <v>13.64</v>
      </c>
      <c r="C244">
        <v>0</v>
      </c>
      <c r="D244">
        <v>8.9990000000000006</v>
      </c>
      <c r="E244">
        <v>0</v>
      </c>
      <c r="F244">
        <v>8.5039999999999996</v>
      </c>
      <c r="G244">
        <f t="shared" si="12"/>
        <v>4.641</v>
      </c>
      <c r="H244" s="3">
        <f t="shared" si="13"/>
        <v>0.34024926686217005</v>
      </c>
      <c r="I244">
        <f>MAX(0,C244-E244-Rekenwaarden!$B$1)</f>
        <v>0</v>
      </c>
      <c r="J244">
        <f>MAX(0,D244-F244-Rekenwaarden!$B$1)</f>
        <v>0</v>
      </c>
      <c r="K244">
        <f t="shared" si="14"/>
        <v>13.64</v>
      </c>
      <c r="L244" s="3">
        <f t="shared" si="15"/>
        <v>1</v>
      </c>
      <c r="M244">
        <f>MAX(0,_xlfn.IFS(K244&lt;Rekenwaarden!$B$1,E244-K244,K244&gt;=Rekenwaarden!$B$1,E244-K244))</f>
        <v>0</v>
      </c>
      <c r="N244">
        <f>MAX(0,_xlfn.IFS(K244&lt;Rekenwaarden!$B$1,F244,K244&gt;=Rekenwaarden!$B$1,(K244-G244-E244-F244)*-1))</f>
        <v>0</v>
      </c>
    </row>
    <row r="245" spans="1:14" x14ac:dyDescent="0.25">
      <c r="A245" s="1">
        <v>44074</v>
      </c>
      <c r="B245">
        <v>19.55</v>
      </c>
      <c r="C245">
        <v>12.297000000000001</v>
      </c>
      <c r="D245">
        <v>0</v>
      </c>
      <c r="E245">
        <v>6.3360000000000003</v>
      </c>
      <c r="F245">
        <v>4.056</v>
      </c>
      <c r="G245">
        <f t="shared" si="12"/>
        <v>7.2530000000000001</v>
      </c>
      <c r="H245" s="3">
        <f t="shared" si="13"/>
        <v>0.37099744245524297</v>
      </c>
      <c r="I245">
        <f>MAX(0,C245-E245-Rekenwaarden!$B$1)</f>
        <v>0</v>
      </c>
      <c r="J245">
        <f>MAX(0,D245-F245-Rekenwaarden!$B$1)</f>
        <v>0</v>
      </c>
      <c r="K245">
        <f t="shared" si="14"/>
        <v>19.55</v>
      </c>
      <c r="L245" s="3">
        <f t="shared" si="15"/>
        <v>1</v>
      </c>
      <c r="M245">
        <f>MAX(0,_xlfn.IFS(K245&lt;Rekenwaarden!$B$1,E245-K245,K245&gt;=Rekenwaarden!$B$1,E245-K245))</f>
        <v>0</v>
      </c>
      <c r="N245">
        <f>MAX(0,_xlfn.IFS(K245&lt;Rekenwaarden!$B$1,F245,K245&gt;=Rekenwaarden!$B$1,(K245-G245-E245-F245)*-1))</f>
        <v>0</v>
      </c>
    </row>
    <row r="246" spans="1:14" x14ac:dyDescent="0.25">
      <c r="A246" s="1">
        <v>44075</v>
      </c>
      <c r="B246">
        <v>16.670000000000002</v>
      </c>
      <c r="C246">
        <v>8.8149999999999995</v>
      </c>
      <c r="D246">
        <v>0</v>
      </c>
      <c r="E246">
        <v>6.24</v>
      </c>
      <c r="F246">
        <v>4.0049999999999999</v>
      </c>
      <c r="G246">
        <f t="shared" si="12"/>
        <v>7.8550000000000022</v>
      </c>
      <c r="H246" s="3">
        <f t="shared" si="13"/>
        <v>0.47120575884823046</v>
      </c>
      <c r="I246">
        <f>MAX(0,C246-E246-Rekenwaarden!$B$1)</f>
        <v>0</v>
      </c>
      <c r="J246">
        <f>MAX(0,D246-F246-Rekenwaarden!$B$1)</f>
        <v>0</v>
      </c>
      <c r="K246">
        <f t="shared" si="14"/>
        <v>16.670000000000002</v>
      </c>
      <c r="L246" s="3">
        <f t="shared" si="15"/>
        <v>1</v>
      </c>
      <c r="M246">
        <f>MAX(0,_xlfn.IFS(K246&lt;Rekenwaarden!$B$1,E246-K246,K246&gt;=Rekenwaarden!$B$1,E246-K246))</f>
        <v>0</v>
      </c>
      <c r="N246">
        <f>MAX(0,_xlfn.IFS(K246&lt;Rekenwaarden!$B$1,F246,K246&gt;=Rekenwaarden!$B$1,(K246-G246-E246-F246)*-1))</f>
        <v>1.4300000000000006</v>
      </c>
    </row>
    <row r="247" spans="1:14" x14ac:dyDescent="0.25">
      <c r="A247" s="1">
        <v>44076</v>
      </c>
      <c r="B247">
        <v>25.26</v>
      </c>
      <c r="C247">
        <v>18.731000000000002</v>
      </c>
      <c r="D247">
        <v>0</v>
      </c>
      <c r="E247">
        <v>2.3809999999999998</v>
      </c>
      <c r="F247">
        <v>3.8980000000000001</v>
      </c>
      <c r="G247">
        <f t="shared" si="12"/>
        <v>6.5289999999999999</v>
      </c>
      <c r="H247" s="3">
        <f t="shared" si="13"/>
        <v>0.25847189231987328</v>
      </c>
      <c r="I247">
        <f>MAX(0,C247-E247-Rekenwaarden!$B$1)</f>
        <v>7.5500000000000007</v>
      </c>
      <c r="J247">
        <f>MAX(0,D247-F247-Rekenwaarden!$B$1)</f>
        <v>0</v>
      </c>
      <c r="K247">
        <f t="shared" si="14"/>
        <v>17.71</v>
      </c>
      <c r="L247" s="3">
        <f t="shared" si="15"/>
        <v>0.70110847189231984</v>
      </c>
      <c r="M247">
        <f>MAX(0,_xlfn.IFS(K247&lt;Rekenwaarden!$B$1,E247-K247,K247&gt;=Rekenwaarden!$B$1,E247-K247))</f>
        <v>0</v>
      </c>
      <c r="N247">
        <f>MAX(0,_xlfn.IFS(K247&lt;Rekenwaarden!$B$1,F247,K247&gt;=Rekenwaarden!$B$1,(K247-G247-E247-F247)*-1))</f>
        <v>0</v>
      </c>
    </row>
    <row r="248" spans="1:14" x14ac:dyDescent="0.25">
      <c r="A248" s="1">
        <v>44077</v>
      </c>
      <c r="B248">
        <v>8.44</v>
      </c>
      <c r="C248">
        <v>3.2709999999999999</v>
      </c>
      <c r="D248">
        <v>0</v>
      </c>
      <c r="E248">
        <v>10.6</v>
      </c>
      <c r="F248">
        <v>4.6500000000000004</v>
      </c>
      <c r="G248">
        <f t="shared" si="12"/>
        <v>5.1689999999999996</v>
      </c>
      <c r="H248" s="3">
        <f t="shared" si="13"/>
        <v>0.61244075829383882</v>
      </c>
      <c r="I248">
        <f>MAX(0,C248-E248-Rekenwaarden!$B$1)</f>
        <v>0</v>
      </c>
      <c r="J248">
        <f>MAX(0,D248-F248-Rekenwaarden!$B$1)</f>
        <v>0</v>
      </c>
      <c r="K248">
        <f t="shared" si="14"/>
        <v>8.44</v>
      </c>
      <c r="L248" s="3">
        <f t="shared" si="15"/>
        <v>1</v>
      </c>
      <c r="M248">
        <f>MAX(0,_xlfn.IFS(K248&lt;Rekenwaarden!$B$1,E248-K248,K248&gt;=Rekenwaarden!$B$1,E248-K248))</f>
        <v>2.16</v>
      </c>
      <c r="N248">
        <f>MAX(0,_xlfn.IFS(K248&lt;Rekenwaarden!$B$1,F248,K248&gt;=Rekenwaarden!$B$1,(K248-G248-E248-F248)*-1))</f>
        <v>4.6500000000000004</v>
      </c>
    </row>
    <row r="249" spans="1:14" x14ac:dyDescent="0.25">
      <c r="A249" s="1">
        <v>44078</v>
      </c>
      <c r="B249">
        <v>22.57</v>
      </c>
      <c r="C249">
        <v>16.853999999999999</v>
      </c>
      <c r="D249">
        <v>0</v>
      </c>
      <c r="E249">
        <v>3.93</v>
      </c>
      <c r="F249">
        <v>5.5709999999999997</v>
      </c>
      <c r="G249">
        <f t="shared" si="12"/>
        <v>5.7160000000000011</v>
      </c>
      <c r="H249" s="3">
        <f t="shared" si="13"/>
        <v>0.25325653522374836</v>
      </c>
      <c r="I249">
        <f>MAX(0,C249-E249-Rekenwaarden!$B$1)</f>
        <v>4.1239999999999988</v>
      </c>
      <c r="J249">
        <f>MAX(0,D249-F249-Rekenwaarden!$B$1)</f>
        <v>0</v>
      </c>
      <c r="K249">
        <f t="shared" si="14"/>
        <v>18.446000000000002</v>
      </c>
      <c r="L249" s="3">
        <f t="shared" si="15"/>
        <v>0.81727957465662393</v>
      </c>
      <c r="M249">
        <f>MAX(0,_xlfn.IFS(K249&lt;Rekenwaarden!$B$1,E249-K249,K249&gt;=Rekenwaarden!$B$1,E249-K249))</f>
        <v>0</v>
      </c>
      <c r="N249">
        <f>MAX(0,_xlfn.IFS(K249&lt;Rekenwaarden!$B$1,F249,K249&gt;=Rekenwaarden!$B$1,(K249-G249-E249-F249)*-1))</f>
        <v>0</v>
      </c>
    </row>
    <row r="250" spans="1:14" x14ac:dyDescent="0.25">
      <c r="A250" s="1">
        <v>44079</v>
      </c>
      <c r="B250">
        <v>24.55</v>
      </c>
      <c r="C250">
        <v>0</v>
      </c>
      <c r="D250">
        <v>18.05</v>
      </c>
      <c r="E250">
        <v>0</v>
      </c>
      <c r="F250">
        <v>6.516</v>
      </c>
      <c r="G250">
        <f t="shared" si="12"/>
        <v>6.5</v>
      </c>
      <c r="H250" s="3">
        <f t="shared" si="13"/>
        <v>0.26476578411405294</v>
      </c>
      <c r="I250">
        <f>MAX(0,C250-E250-Rekenwaarden!$B$1)</f>
        <v>0</v>
      </c>
      <c r="J250">
        <f>MAX(0,D250-F250-Rekenwaarden!$B$1)</f>
        <v>2.734</v>
      </c>
      <c r="K250">
        <f t="shared" si="14"/>
        <v>21.816000000000003</v>
      </c>
      <c r="L250" s="3">
        <f t="shared" si="15"/>
        <v>0.88863543788187382</v>
      </c>
      <c r="M250">
        <f>MAX(0,_xlfn.IFS(K250&lt;Rekenwaarden!$B$1,E250-K250,K250&gt;=Rekenwaarden!$B$1,E250-K250))</f>
        <v>0</v>
      </c>
      <c r="N250">
        <f>MAX(0,_xlfn.IFS(K250&lt;Rekenwaarden!$B$1,F250,K250&gt;=Rekenwaarden!$B$1,(K250-G250-E250-F250)*-1))</f>
        <v>0</v>
      </c>
    </row>
    <row r="251" spans="1:14" x14ac:dyDescent="0.25">
      <c r="A251" s="1">
        <v>44080</v>
      </c>
      <c r="B251">
        <v>24.59</v>
      </c>
      <c r="C251">
        <v>0</v>
      </c>
      <c r="D251">
        <v>17.295000000000002</v>
      </c>
      <c r="E251">
        <v>0</v>
      </c>
      <c r="F251">
        <v>9.0299999999999994</v>
      </c>
      <c r="G251">
        <f t="shared" si="12"/>
        <v>7.2949999999999982</v>
      </c>
      <c r="H251" s="3">
        <f t="shared" si="13"/>
        <v>0.29666531110207395</v>
      </c>
      <c r="I251">
        <f>MAX(0,C251-E251-Rekenwaarden!$B$1)</f>
        <v>0</v>
      </c>
      <c r="J251">
        <f>MAX(0,D251-F251-Rekenwaarden!$B$1)</f>
        <v>0</v>
      </c>
      <c r="K251">
        <f t="shared" si="14"/>
        <v>24.59</v>
      </c>
      <c r="L251" s="3">
        <f t="shared" si="15"/>
        <v>1</v>
      </c>
      <c r="M251">
        <f>MAX(0,_xlfn.IFS(K251&lt;Rekenwaarden!$B$1,E251-K251,K251&gt;=Rekenwaarden!$B$1,E251-K251))</f>
        <v>0</v>
      </c>
      <c r="N251">
        <f>MAX(0,_xlfn.IFS(K251&lt;Rekenwaarden!$B$1,F251,K251&gt;=Rekenwaarden!$B$1,(K251-G251-E251-F251)*-1))</f>
        <v>0</v>
      </c>
    </row>
    <row r="252" spans="1:14" x14ac:dyDescent="0.25">
      <c r="A252" s="1">
        <v>44081</v>
      </c>
      <c r="B252">
        <v>29.81</v>
      </c>
      <c r="C252">
        <v>24.585999999999999</v>
      </c>
      <c r="D252">
        <v>0</v>
      </c>
      <c r="E252">
        <v>6.5529999999999999</v>
      </c>
      <c r="F252">
        <v>6.2220000000000004</v>
      </c>
      <c r="G252">
        <f t="shared" si="12"/>
        <v>5.2240000000000002</v>
      </c>
      <c r="H252" s="3">
        <f t="shared" si="13"/>
        <v>0.17524320697752432</v>
      </c>
      <c r="I252">
        <f>MAX(0,C252-E252-Rekenwaarden!$B$1)</f>
        <v>9.232999999999997</v>
      </c>
      <c r="J252">
        <f>MAX(0,D252-F252-Rekenwaarden!$B$1)</f>
        <v>0</v>
      </c>
      <c r="K252">
        <f t="shared" si="14"/>
        <v>20.577000000000002</v>
      </c>
      <c r="L252" s="3">
        <f t="shared" si="15"/>
        <v>0.69027172089902722</v>
      </c>
      <c r="M252">
        <f>MAX(0,_xlfn.IFS(K252&lt;Rekenwaarden!$B$1,E252-K252,K252&gt;=Rekenwaarden!$B$1,E252-K252))</f>
        <v>0</v>
      </c>
      <c r="N252">
        <f>MAX(0,_xlfn.IFS(K252&lt;Rekenwaarden!$B$1,F252,K252&gt;=Rekenwaarden!$B$1,(K252-G252-E252-F252)*-1))</f>
        <v>0</v>
      </c>
    </row>
    <row r="253" spans="1:14" x14ac:dyDescent="0.25">
      <c r="A253" s="1">
        <v>44082</v>
      </c>
      <c r="B253">
        <v>4.4000000000000004</v>
      </c>
      <c r="C253">
        <v>0.46100000000000002</v>
      </c>
      <c r="D253">
        <v>0</v>
      </c>
      <c r="E253">
        <v>8.5259999999999998</v>
      </c>
      <c r="F253">
        <v>4.0990000000000002</v>
      </c>
      <c r="G253">
        <f t="shared" si="12"/>
        <v>3.9390000000000005</v>
      </c>
      <c r="H253" s="3">
        <f t="shared" si="13"/>
        <v>0.89522727272727276</v>
      </c>
      <c r="I253">
        <f>MAX(0,C253-E253-Rekenwaarden!$B$1)</f>
        <v>0</v>
      </c>
      <c r="J253">
        <f>MAX(0,D253-F253-Rekenwaarden!$B$1)</f>
        <v>0</v>
      </c>
      <c r="K253">
        <f t="shared" si="14"/>
        <v>4.4000000000000004</v>
      </c>
      <c r="L253" s="3">
        <f t="shared" si="15"/>
        <v>1</v>
      </c>
      <c r="M253">
        <f>MAX(0,_xlfn.IFS(K253&lt;Rekenwaarden!$B$1,E253-K253,K253&gt;=Rekenwaarden!$B$1,E253-K253))</f>
        <v>4.1259999999999994</v>
      </c>
      <c r="N253">
        <f>MAX(0,_xlfn.IFS(K253&lt;Rekenwaarden!$B$1,F253,K253&gt;=Rekenwaarden!$B$1,(K253-G253-E253-F253)*-1))</f>
        <v>4.0990000000000002</v>
      </c>
    </row>
    <row r="254" spans="1:14" x14ac:dyDescent="0.25">
      <c r="A254" s="1">
        <v>44083</v>
      </c>
      <c r="B254">
        <v>17</v>
      </c>
      <c r="C254">
        <v>11.278</v>
      </c>
      <c r="D254">
        <v>0</v>
      </c>
      <c r="E254">
        <v>5.9390000000000001</v>
      </c>
      <c r="F254">
        <v>4.7069999999999999</v>
      </c>
      <c r="G254">
        <f t="shared" si="12"/>
        <v>5.7219999999999995</v>
      </c>
      <c r="H254" s="3">
        <f t="shared" si="13"/>
        <v>0.33658823529411763</v>
      </c>
      <c r="I254">
        <f>MAX(0,C254-E254-Rekenwaarden!$B$1)</f>
        <v>0</v>
      </c>
      <c r="J254">
        <f>MAX(0,D254-F254-Rekenwaarden!$B$1)</f>
        <v>0</v>
      </c>
      <c r="K254">
        <f t="shared" si="14"/>
        <v>17</v>
      </c>
      <c r="L254" s="3">
        <f t="shared" si="15"/>
        <v>1</v>
      </c>
      <c r="M254">
        <f>MAX(0,_xlfn.IFS(K254&lt;Rekenwaarden!$B$1,E254-K254,K254&gt;=Rekenwaarden!$B$1,E254-K254))</f>
        <v>0</v>
      </c>
      <c r="N254">
        <f>MAX(0,_xlfn.IFS(K254&lt;Rekenwaarden!$B$1,F254,K254&gt;=Rekenwaarden!$B$1,(K254-G254-E254-F254)*-1))</f>
        <v>0</v>
      </c>
    </row>
    <row r="255" spans="1:14" x14ac:dyDescent="0.25">
      <c r="A255" s="1">
        <v>44084</v>
      </c>
      <c r="B255">
        <v>33.94</v>
      </c>
      <c r="C255">
        <v>25.292999999999999</v>
      </c>
      <c r="D255">
        <v>0</v>
      </c>
      <c r="E255">
        <v>5.2050000000000001</v>
      </c>
      <c r="F255">
        <v>4.6269999999999998</v>
      </c>
      <c r="G255">
        <f t="shared" si="12"/>
        <v>8.6469999999999985</v>
      </c>
      <c r="H255" s="3">
        <f t="shared" si="13"/>
        <v>0.25477312905126692</v>
      </c>
      <c r="I255">
        <f>MAX(0,C255-E255-Rekenwaarden!$B$1)</f>
        <v>11.288</v>
      </c>
      <c r="J255">
        <f>MAX(0,D255-F255-Rekenwaarden!$B$1)</f>
        <v>0</v>
      </c>
      <c r="K255">
        <f t="shared" si="14"/>
        <v>22.651999999999997</v>
      </c>
      <c r="L255" s="3">
        <f t="shared" si="15"/>
        <v>0.66741308190925164</v>
      </c>
      <c r="M255">
        <f>MAX(0,_xlfn.IFS(K255&lt;Rekenwaarden!$B$1,E255-K255,K255&gt;=Rekenwaarden!$B$1,E255-K255))</f>
        <v>0</v>
      </c>
      <c r="N255">
        <f>MAX(0,_xlfn.IFS(K255&lt;Rekenwaarden!$B$1,F255,K255&gt;=Rekenwaarden!$B$1,(K255-G255-E255-F255)*-1))</f>
        <v>0</v>
      </c>
    </row>
    <row r="256" spans="1:14" x14ac:dyDescent="0.25">
      <c r="A256" s="1">
        <v>44085</v>
      </c>
      <c r="B256">
        <v>27.73</v>
      </c>
      <c r="C256">
        <v>18.977</v>
      </c>
      <c r="D256">
        <v>0</v>
      </c>
      <c r="E256">
        <v>4.0910000000000002</v>
      </c>
      <c r="F256">
        <v>4.8620000000000001</v>
      </c>
      <c r="G256">
        <f t="shared" si="12"/>
        <v>8.7530000000000001</v>
      </c>
      <c r="H256" s="3">
        <f t="shared" si="13"/>
        <v>0.31565091958168051</v>
      </c>
      <c r="I256">
        <f>MAX(0,C256-E256-Rekenwaarden!$B$1)</f>
        <v>6.0859999999999985</v>
      </c>
      <c r="J256">
        <f>MAX(0,D256-F256-Rekenwaarden!$B$1)</f>
        <v>0</v>
      </c>
      <c r="K256">
        <f t="shared" si="14"/>
        <v>21.644000000000002</v>
      </c>
      <c r="L256" s="3">
        <f t="shared" si="15"/>
        <v>0.78052650558961423</v>
      </c>
      <c r="M256">
        <f>MAX(0,_xlfn.IFS(K256&lt;Rekenwaarden!$B$1,E256-K256,K256&gt;=Rekenwaarden!$B$1,E256-K256))</f>
        <v>0</v>
      </c>
      <c r="N256">
        <f>MAX(0,_xlfn.IFS(K256&lt;Rekenwaarden!$B$1,F256,K256&gt;=Rekenwaarden!$B$1,(K256-G256-E256-F256)*-1))</f>
        <v>0</v>
      </c>
    </row>
    <row r="257" spans="1:14" x14ac:dyDescent="0.25">
      <c r="A257" s="1">
        <v>44086</v>
      </c>
      <c r="B257">
        <v>26.28</v>
      </c>
      <c r="C257">
        <v>0</v>
      </c>
      <c r="D257">
        <v>19.617999999999999</v>
      </c>
      <c r="E257">
        <v>0</v>
      </c>
      <c r="F257">
        <v>7.0510000000000002</v>
      </c>
      <c r="G257">
        <f t="shared" si="12"/>
        <v>6.6620000000000026</v>
      </c>
      <c r="H257" s="3">
        <f t="shared" si="13"/>
        <v>0.25350076103500768</v>
      </c>
      <c r="I257">
        <f>MAX(0,C257-E257-Rekenwaarden!$B$1)</f>
        <v>0</v>
      </c>
      <c r="J257">
        <f>MAX(0,D257-F257-Rekenwaarden!$B$1)</f>
        <v>3.7669999999999977</v>
      </c>
      <c r="K257">
        <f t="shared" si="14"/>
        <v>22.513000000000005</v>
      </c>
      <c r="L257" s="3">
        <f t="shared" si="15"/>
        <v>0.85665905631659067</v>
      </c>
      <c r="M257">
        <f>MAX(0,_xlfn.IFS(K257&lt;Rekenwaarden!$B$1,E257-K257,K257&gt;=Rekenwaarden!$B$1,E257-K257))</f>
        <v>0</v>
      </c>
      <c r="N257">
        <f>MAX(0,_xlfn.IFS(K257&lt;Rekenwaarden!$B$1,F257,K257&gt;=Rekenwaarden!$B$1,(K257-G257-E257-F257)*-1))</f>
        <v>0</v>
      </c>
    </row>
    <row r="258" spans="1:14" x14ac:dyDescent="0.25">
      <c r="A258" s="1">
        <v>44087</v>
      </c>
      <c r="B258">
        <v>31.62</v>
      </c>
      <c r="C258">
        <v>0</v>
      </c>
      <c r="D258">
        <v>23.806999999999999</v>
      </c>
      <c r="E258">
        <v>0</v>
      </c>
      <c r="F258">
        <v>7.0810000000000004</v>
      </c>
      <c r="G258">
        <f t="shared" si="12"/>
        <v>7.8130000000000024</v>
      </c>
      <c r="H258" s="3">
        <f t="shared" si="13"/>
        <v>0.24709044908285901</v>
      </c>
      <c r="I258">
        <f>MAX(0,C258-E258-Rekenwaarden!$B$1)</f>
        <v>0</v>
      </c>
      <c r="J258">
        <f>MAX(0,D258-F258-Rekenwaarden!$B$1)</f>
        <v>7.9259999999999984</v>
      </c>
      <c r="K258">
        <f t="shared" si="14"/>
        <v>23.694000000000003</v>
      </c>
      <c r="L258" s="3">
        <f t="shared" si="15"/>
        <v>0.74933586337760916</v>
      </c>
      <c r="M258">
        <f>MAX(0,_xlfn.IFS(K258&lt;Rekenwaarden!$B$1,E258-K258,K258&gt;=Rekenwaarden!$B$1,E258-K258))</f>
        <v>0</v>
      </c>
      <c r="N258">
        <f>MAX(0,_xlfn.IFS(K258&lt;Rekenwaarden!$B$1,F258,K258&gt;=Rekenwaarden!$B$1,(K258-G258-E258-F258)*-1))</f>
        <v>0</v>
      </c>
    </row>
    <row r="259" spans="1:14" x14ac:dyDescent="0.25">
      <c r="A259" s="1">
        <v>44088</v>
      </c>
      <c r="B259">
        <v>31.35</v>
      </c>
      <c r="C259">
        <v>21.106000000000002</v>
      </c>
      <c r="D259">
        <v>0</v>
      </c>
      <c r="E259">
        <v>4.1479999999999997</v>
      </c>
      <c r="F259">
        <v>4.8129999999999997</v>
      </c>
      <c r="G259">
        <f t="shared" ref="G259:G322" si="16">B259-C259-D259</f>
        <v>10.244</v>
      </c>
      <c r="H259" s="3">
        <f t="shared" ref="H259:H322" si="17">G259/B259</f>
        <v>0.32676236044657098</v>
      </c>
      <c r="I259">
        <f>MAX(0,C259-E259-Rekenwaarden!$B$1)</f>
        <v>8.1580000000000013</v>
      </c>
      <c r="J259">
        <f>MAX(0,D259-F259-Rekenwaarden!$B$1)</f>
        <v>0</v>
      </c>
      <c r="K259">
        <f t="shared" ref="K259:K322" si="18">B259-I259-J259</f>
        <v>23.192</v>
      </c>
      <c r="L259" s="3">
        <f t="shared" ref="L259:L322" si="19">K259/B259</f>
        <v>0.73977671451355664</v>
      </c>
      <c r="M259">
        <f>MAX(0,_xlfn.IFS(K259&lt;Rekenwaarden!$B$1,E259-K259,K259&gt;=Rekenwaarden!$B$1,E259-K259))</f>
        <v>0</v>
      </c>
      <c r="N259">
        <f>MAX(0,_xlfn.IFS(K259&lt;Rekenwaarden!$B$1,F259,K259&gt;=Rekenwaarden!$B$1,(K259-G259-E259-F259)*-1))</f>
        <v>0</v>
      </c>
    </row>
    <row r="260" spans="1:14" x14ac:dyDescent="0.25">
      <c r="A260" s="1">
        <v>44089</v>
      </c>
      <c r="B260">
        <v>30.65</v>
      </c>
      <c r="C260">
        <v>23.007999999999999</v>
      </c>
      <c r="D260">
        <v>0</v>
      </c>
      <c r="E260">
        <v>5.53</v>
      </c>
      <c r="F260">
        <v>5.6820000000000004</v>
      </c>
      <c r="G260">
        <f t="shared" si="16"/>
        <v>7.6419999999999995</v>
      </c>
      <c r="H260" s="3">
        <f t="shared" si="17"/>
        <v>0.24933115823817292</v>
      </c>
      <c r="I260">
        <f>MAX(0,C260-E260-Rekenwaarden!$B$1)</f>
        <v>8.6779999999999973</v>
      </c>
      <c r="J260">
        <f>MAX(0,D260-F260-Rekenwaarden!$B$1)</f>
        <v>0</v>
      </c>
      <c r="K260">
        <f t="shared" si="18"/>
        <v>21.972000000000001</v>
      </c>
      <c r="L260" s="3">
        <f t="shared" si="19"/>
        <v>0.71686786296900495</v>
      </c>
      <c r="M260">
        <f>MAX(0,_xlfn.IFS(K260&lt;Rekenwaarden!$B$1,E260-K260,K260&gt;=Rekenwaarden!$B$1,E260-K260))</f>
        <v>0</v>
      </c>
      <c r="N260">
        <f>MAX(0,_xlfn.IFS(K260&lt;Rekenwaarden!$B$1,F260,K260&gt;=Rekenwaarden!$B$1,(K260-G260-E260-F260)*-1))</f>
        <v>0</v>
      </c>
    </row>
    <row r="261" spans="1:14" x14ac:dyDescent="0.25">
      <c r="A261" s="1">
        <v>44090</v>
      </c>
      <c r="B261">
        <v>30.6</v>
      </c>
      <c r="C261">
        <v>22.446000000000002</v>
      </c>
      <c r="D261">
        <v>0</v>
      </c>
      <c r="E261">
        <v>3.9430000000000001</v>
      </c>
      <c r="F261">
        <v>4.63</v>
      </c>
      <c r="G261">
        <f t="shared" si="16"/>
        <v>8.1539999999999999</v>
      </c>
      <c r="H261" s="3">
        <f t="shared" si="17"/>
        <v>0.26647058823529413</v>
      </c>
      <c r="I261">
        <f>MAX(0,C261-E261-Rekenwaarden!$B$1)</f>
        <v>9.7029999999999994</v>
      </c>
      <c r="J261">
        <f>MAX(0,D261-F261-Rekenwaarden!$B$1)</f>
        <v>0</v>
      </c>
      <c r="K261">
        <f t="shared" si="18"/>
        <v>20.897000000000002</v>
      </c>
      <c r="L261" s="3">
        <f t="shared" si="19"/>
        <v>0.68290849673202614</v>
      </c>
      <c r="M261">
        <f>MAX(0,_xlfn.IFS(K261&lt;Rekenwaarden!$B$1,E261-K261,K261&gt;=Rekenwaarden!$B$1,E261-K261))</f>
        <v>0</v>
      </c>
      <c r="N261">
        <f>MAX(0,_xlfn.IFS(K261&lt;Rekenwaarden!$B$1,F261,K261&gt;=Rekenwaarden!$B$1,(K261-G261-E261-F261)*-1))</f>
        <v>0</v>
      </c>
    </row>
    <row r="262" spans="1:14" x14ac:dyDescent="0.25">
      <c r="A262" s="1">
        <v>44091</v>
      </c>
      <c r="B262">
        <v>33.81</v>
      </c>
      <c r="C262">
        <v>29.151</v>
      </c>
      <c r="D262">
        <v>0</v>
      </c>
      <c r="E262">
        <v>3.8809999999999998</v>
      </c>
      <c r="F262">
        <v>5.9580000000000002</v>
      </c>
      <c r="G262">
        <f t="shared" si="16"/>
        <v>4.6590000000000025</v>
      </c>
      <c r="H262" s="3">
        <f t="shared" si="17"/>
        <v>0.13779946761313228</v>
      </c>
      <c r="I262">
        <f>MAX(0,C262-E262-Rekenwaarden!$B$1)</f>
        <v>16.47</v>
      </c>
      <c r="J262">
        <f>MAX(0,D262-F262-Rekenwaarden!$B$1)</f>
        <v>0</v>
      </c>
      <c r="K262">
        <f t="shared" si="18"/>
        <v>17.340000000000003</v>
      </c>
      <c r="L262" s="3">
        <f t="shared" si="19"/>
        <v>0.51286601597160608</v>
      </c>
      <c r="M262">
        <f>MAX(0,_xlfn.IFS(K262&lt;Rekenwaarden!$B$1,E262-K262,K262&gt;=Rekenwaarden!$B$1,E262-K262))</f>
        <v>0</v>
      </c>
      <c r="N262">
        <f>MAX(0,_xlfn.IFS(K262&lt;Rekenwaarden!$B$1,F262,K262&gt;=Rekenwaarden!$B$1,(K262-G262-E262-F262)*-1))</f>
        <v>0</v>
      </c>
    </row>
    <row r="263" spans="1:14" x14ac:dyDescent="0.25">
      <c r="A263" s="1">
        <v>44092</v>
      </c>
      <c r="B263">
        <v>32.07</v>
      </c>
      <c r="C263">
        <v>22.754000000000001</v>
      </c>
      <c r="D263">
        <v>0</v>
      </c>
      <c r="E263">
        <v>6.3630000000000004</v>
      </c>
      <c r="F263">
        <v>5.3230000000000004</v>
      </c>
      <c r="G263">
        <f t="shared" si="16"/>
        <v>9.3159999999999989</v>
      </c>
      <c r="H263" s="3">
        <f t="shared" si="17"/>
        <v>0.29048955410040533</v>
      </c>
      <c r="I263">
        <f>MAX(0,C263-E263-Rekenwaarden!$B$1)</f>
        <v>7.5910000000000011</v>
      </c>
      <c r="J263">
        <f>MAX(0,D263-F263-Rekenwaarden!$B$1)</f>
        <v>0</v>
      </c>
      <c r="K263">
        <f t="shared" si="18"/>
        <v>24.478999999999999</v>
      </c>
      <c r="L263" s="3">
        <f t="shared" si="19"/>
        <v>0.7632990333645151</v>
      </c>
      <c r="M263">
        <f>MAX(0,_xlfn.IFS(K263&lt;Rekenwaarden!$B$1,E263-K263,K263&gt;=Rekenwaarden!$B$1,E263-K263))</f>
        <v>0</v>
      </c>
      <c r="N263">
        <f>MAX(0,_xlfn.IFS(K263&lt;Rekenwaarden!$B$1,F263,K263&gt;=Rekenwaarden!$B$1,(K263-G263-E263-F263)*-1))</f>
        <v>0</v>
      </c>
    </row>
    <row r="264" spans="1:14" x14ac:dyDescent="0.25">
      <c r="A264" s="1">
        <v>44093</v>
      </c>
      <c r="B264">
        <v>28.88</v>
      </c>
      <c r="C264">
        <v>0</v>
      </c>
      <c r="D264">
        <v>21.2</v>
      </c>
      <c r="E264">
        <v>0</v>
      </c>
      <c r="F264">
        <v>8.5730000000000004</v>
      </c>
      <c r="G264">
        <f t="shared" si="16"/>
        <v>7.68</v>
      </c>
      <c r="H264" s="3">
        <f t="shared" si="17"/>
        <v>0.26592797783933519</v>
      </c>
      <c r="I264">
        <f>MAX(0,C264-E264-Rekenwaarden!$B$1)</f>
        <v>0</v>
      </c>
      <c r="J264">
        <f>MAX(0,D264-F264-Rekenwaarden!$B$1)</f>
        <v>3.8269999999999982</v>
      </c>
      <c r="K264">
        <f t="shared" si="18"/>
        <v>25.053000000000001</v>
      </c>
      <c r="L264" s="3">
        <f t="shared" si="19"/>
        <v>0.86748614958448755</v>
      </c>
      <c r="M264">
        <f>MAX(0,_xlfn.IFS(K264&lt;Rekenwaarden!$B$1,E264-K264,K264&gt;=Rekenwaarden!$B$1,E264-K264))</f>
        <v>0</v>
      </c>
      <c r="N264">
        <f>MAX(0,_xlfn.IFS(K264&lt;Rekenwaarden!$B$1,F264,K264&gt;=Rekenwaarden!$B$1,(K264-G264-E264-F264)*-1))</f>
        <v>0</v>
      </c>
    </row>
    <row r="265" spans="1:14" x14ac:dyDescent="0.25">
      <c r="A265" s="1">
        <v>44094</v>
      </c>
      <c r="B265">
        <v>30.03</v>
      </c>
      <c r="C265">
        <v>0</v>
      </c>
      <c r="D265">
        <v>22.021999999999998</v>
      </c>
      <c r="E265">
        <v>0</v>
      </c>
      <c r="F265">
        <v>6.6970000000000001</v>
      </c>
      <c r="G265">
        <f t="shared" si="16"/>
        <v>8.0080000000000027</v>
      </c>
      <c r="H265" s="3">
        <f t="shared" si="17"/>
        <v>0.26666666666666672</v>
      </c>
      <c r="I265">
        <f>MAX(0,C265-E265-Rekenwaarden!$B$1)</f>
        <v>0</v>
      </c>
      <c r="J265">
        <f>MAX(0,D265-F265-Rekenwaarden!$B$1)</f>
        <v>6.5249999999999986</v>
      </c>
      <c r="K265">
        <f t="shared" si="18"/>
        <v>23.505000000000003</v>
      </c>
      <c r="L265" s="3">
        <f t="shared" si="19"/>
        <v>0.7827172827172828</v>
      </c>
      <c r="M265">
        <f>MAX(0,_xlfn.IFS(K265&lt;Rekenwaarden!$B$1,E265-K265,K265&gt;=Rekenwaarden!$B$1,E265-K265))</f>
        <v>0</v>
      </c>
      <c r="N265">
        <f>MAX(0,_xlfn.IFS(K265&lt;Rekenwaarden!$B$1,F265,K265&gt;=Rekenwaarden!$B$1,(K265-G265-E265-F265)*-1))</f>
        <v>0</v>
      </c>
    </row>
    <row r="266" spans="1:14" x14ac:dyDescent="0.25">
      <c r="A266" s="1">
        <v>44095</v>
      </c>
      <c r="B266">
        <v>31.66</v>
      </c>
      <c r="C266">
        <v>26.256</v>
      </c>
      <c r="D266">
        <v>0</v>
      </c>
      <c r="E266">
        <v>3.6549999999999998</v>
      </c>
      <c r="F266">
        <v>5.0910000000000002</v>
      </c>
      <c r="G266">
        <f t="shared" si="16"/>
        <v>5.4039999999999999</v>
      </c>
      <c r="H266" s="3">
        <f t="shared" si="17"/>
        <v>0.17068856601389765</v>
      </c>
      <c r="I266">
        <f>MAX(0,C266-E266-Rekenwaarden!$B$1)</f>
        <v>13.800999999999998</v>
      </c>
      <c r="J266">
        <f>MAX(0,D266-F266-Rekenwaarden!$B$1)</f>
        <v>0</v>
      </c>
      <c r="K266">
        <f t="shared" si="18"/>
        <v>17.859000000000002</v>
      </c>
      <c r="L266" s="3">
        <f t="shared" si="19"/>
        <v>0.56408717624763116</v>
      </c>
      <c r="M266">
        <f>MAX(0,_xlfn.IFS(K266&lt;Rekenwaarden!$B$1,E266-K266,K266&gt;=Rekenwaarden!$B$1,E266-K266))</f>
        <v>0</v>
      </c>
      <c r="N266">
        <f>MAX(0,_xlfn.IFS(K266&lt;Rekenwaarden!$B$1,F266,K266&gt;=Rekenwaarden!$B$1,(K266-G266-E266-F266)*-1))</f>
        <v>0</v>
      </c>
    </row>
    <row r="267" spans="1:14" x14ac:dyDescent="0.25">
      <c r="A267" s="1">
        <v>44096</v>
      </c>
      <c r="B267">
        <v>27.49</v>
      </c>
      <c r="C267">
        <v>21.105</v>
      </c>
      <c r="D267">
        <v>0</v>
      </c>
      <c r="E267">
        <v>4.0750000000000002</v>
      </c>
      <c r="F267">
        <v>4.5650000000000004</v>
      </c>
      <c r="G267">
        <f t="shared" si="16"/>
        <v>6.384999999999998</v>
      </c>
      <c r="H267" s="3">
        <f t="shared" si="17"/>
        <v>0.23226627864678059</v>
      </c>
      <c r="I267">
        <f>MAX(0,C267-E267-Rekenwaarden!$B$1)</f>
        <v>8.23</v>
      </c>
      <c r="J267">
        <f>MAX(0,D267-F267-Rekenwaarden!$B$1)</f>
        <v>0</v>
      </c>
      <c r="K267">
        <f t="shared" si="18"/>
        <v>19.259999999999998</v>
      </c>
      <c r="L267" s="3">
        <f t="shared" si="19"/>
        <v>0.70061840669334297</v>
      </c>
      <c r="M267">
        <f>MAX(0,_xlfn.IFS(K267&lt;Rekenwaarden!$B$1,E267-K267,K267&gt;=Rekenwaarden!$B$1,E267-K267))</f>
        <v>0</v>
      </c>
      <c r="N267">
        <f>MAX(0,_xlfn.IFS(K267&lt;Rekenwaarden!$B$1,F267,K267&gt;=Rekenwaarden!$B$1,(K267-G267-E267-F267)*-1))</f>
        <v>0</v>
      </c>
    </row>
    <row r="268" spans="1:14" x14ac:dyDescent="0.25">
      <c r="A268" s="1">
        <v>44097</v>
      </c>
      <c r="B268">
        <v>13.39</v>
      </c>
      <c r="C268">
        <v>8.8789999999999996</v>
      </c>
      <c r="D268">
        <v>0</v>
      </c>
      <c r="E268">
        <v>5.202</v>
      </c>
      <c r="F268">
        <v>4.2439999999999998</v>
      </c>
      <c r="G268">
        <f t="shared" si="16"/>
        <v>4.511000000000001</v>
      </c>
      <c r="H268" s="3">
        <f t="shared" si="17"/>
        <v>0.3368932038834952</v>
      </c>
      <c r="I268">
        <f>MAX(0,C268-E268-Rekenwaarden!$B$1)</f>
        <v>0</v>
      </c>
      <c r="J268">
        <f>MAX(0,D268-F268-Rekenwaarden!$B$1)</f>
        <v>0</v>
      </c>
      <c r="K268">
        <f t="shared" si="18"/>
        <v>13.39</v>
      </c>
      <c r="L268" s="3">
        <f t="shared" si="19"/>
        <v>1</v>
      </c>
      <c r="M268">
        <f>MAX(0,_xlfn.IFS(K268&lt;Rekenwaarden!$B$1,E268-K268,K268&gt;=Rekenwaarden!$B$1,E268-K268))</f>
        <v>0</v>
      </c>
      <c r="N268">
        <f>MAX(0,_xlfn.IFS(K268&lt;Rekenwaarden!$B$1,F268,K268&gt;=Rekenwaarden!$B$1,(K268-G268-E268-F268)*-1))</f>
        <v>0.56700000000000017</v>
      </c>
    </row>
    <row r="269" spans="1:14" x14ac:dyDescent="0.25">
      <c r="A269" s="1">
        <v>44098</v>
      </c>
      <c r="B269">
        <v>18.95</v>
      </c>
      <c r="C269">
        <v>15.295</v>
      </c>
      <c r="D269">
        <v>0</v>
      </c>
      <c r="E269">
        <v>5.6740000000000004</v>
      </c>
      <c r="F269">
        <v>3.9830000000000001</v>
      </c>
      <c r="G269">
        <f t="shared" si="16"/>
        <v>3.6549999999999994</v>
      </c>
      <c r="H269" s="3">
        <f t="shared" si="17"/>
        <v>0.19287598944591025</v>
      </c>
      <c r="I269">
        <f>MAX(0,C269-E269-Rekenwaarden!$B$1)</f>
        <v>0.82099999999999795</v>
      </c>
      <c r="J269">
        <f>MAX(0,D269-F269-Rekenwaarden!$B$1)</f>
        <v>0</v>
      </c>
      <c r="K269">
        <f t="shared" si="18"/>
        <v>18.129000000000001</v>
      </c>
      <c r="L269" s="3">
        <f t="shared" si="19"/>
        <v>0.95667546174142493</v>
      </c>
      <c r="M269">
        <f>MAX(0,_xlfn.IFS(K269&lt;Rekenwaarden!$B$1,E269-K269,K269&gt;=Rekenwaarden!$B$1,E269-K269))</f>
        <v>0</v>
      </c>
      <c r="N269">
        <f>MAX(0,_xlfn.IFS(K269&lt;Rekenwaarden!$B$1,F269,K269&gt;=Rekenwaarden!$B$1,(K269-G269-E269-F269)*-1))</f>
        <v>0</v>
      </c>
    </row>
    <row r="270" spans="1:14" x14ac:dyDescent="0.25">
      <c r="A270" s="1">
        <v>44099</v>
      </c>
      <c r="B270">
        <v>9.7899999999999991</v>
      </c>
      <c r="C270">
        <v>4.7789999999999999</v>
      </c>
      <c r="D270">
        <v>0</v>
      </c>
      <c r="E270">
        <v>9.2379999999999995</v>
      </c>
      <c r="F270">
        <v>4.8650000000000002</v>
      </c>
      <c r="G270">
        <f t="shared" si="16"/>
        <v>5.0109999999999992</v>
      </c>
      <c r="H270" s="3">
        <f t="shared" si="17"/>
        <v>0.5118488253319714</v>
      </c>
      <c r="I270">
        <f>MAX(0,C270-E270-Rekenwaarden!$B$1)</f>
        <v>0</v>
      </c>
      <c r="J270">
        <f>MAX(0,D270-F270-Rekenwaarden!$B$1)</f>
        <v>0</v>
      </c>
      <c r="K270">
        <f t="shared" si="18"/>
        <v>9.7899999999999991</v>
      </c>
      <c r="L270" s="3">
        <f t="shared" si="19"/>
        <v>1</v>
      </c>
      <c r="M270">
        <f>MAX(0,_xlfn.IFS(K270&lt;Rekenwaarden!$B$1,E270-K270,K270&gt;=Rekenwaarden!$B$1,E270-K270))</f>
        <v>0</v>
      </c>
      <c r="N270">
        <f>MAX(0,_xlfn.IFS(K270&lt;Rekenwaarden!$B$1,F270,K270&gt;=Rekenwaarden!$B$1,(K270-G270-E270-F270)*-1))</f>
        <v>9.3239999999999998</v>
      </c>
    </row>
    <row r="271" spans="1:14" x14ac:dyDescent="0.25">
      <c r="A271" s="1">
        <v>44100</v>
      </c>
      <c r="B271">
        <v>7.18</v>
      </c>
      <c r="C271">
        <v>0</v>
      </c>
      <c r="D271">
        <v>3.9249999999999998</v>
      </c>
      <c r="E271">
        <v>0</v>
      </c>
      <c r="F271">
        <v>9.4450000000000003</v>
      </c>
      <c r="G271">
        <f t="shared" si="16"/>
        <v>3.2549999999999999</v>
      </c>
      <c r="H271" s="3">
        <f t="shared" si="17"/>
        <v>0.4533426183844011</v>
      </c>
      <c r="I271">
        <f>MAX(0,C271-E271-Rekenwaarden!$B$1)</f>
        <v>0</v>
      </c>
      <c r="J271">
        <f>MAX(0,D271-F271-Rekenwaarden!$B$1)</f>
        <v>0</v>
      </c>
      <c r="K271">
        <f t="shared" si="18"/>
        <v>7.18</v>
      </c>
      <c r="L271" s="3">
        <f t="shared" si="19"/>
        <v>1</v>
      </c>
      <c r="M271">
        <f>MAX(0,_xlfn.IFS(K271&lt;Rekenwaarden!$B$1,E271-K271,K271&gt;=Rekenwaarden!$B$1,E271-K271))</f>
        <v>0</v>
      </c>
      <c r="N271">
        <f>MAX(0,_xlfn.IFS(K271&lt;Rekenwaarden!$B$1,F271,K271&gt;=Rekenwaarden!$B$1,(K271-G271-E271-F271)*-1))</f>
        <v>9.4450000000000003</v>
      </c>
    </row>
    <row r="272" spans="1:14" x14ac:dyDescent="0.25">
      <c r="A272" s="1">
        <v>44101</v>
      </c>
      <c r="B272">
        <v>8.41</v>
      </c>
      <c r="C272">
        <v>0</v>
      </c>
      <c r="D272">
        <v>4.3600000000000003</v>
      </c>
      <c r="E272">
        <v>0</v>
      </c>
      <c r="F272">
        <v>13.629</v>
      </c>
      <c r="G272">
        <f t="shared" si="16"/>
        <v>4.05</v>
      </c>
      <c r="H272" s="3">
        <f t="shared" si="17"/>
        <v>0.48156956004756241</v>
      </c>
      <c r="I272">
        <f>MAX(0,C272-E272-Rekenwaarden!$B$1)</f>
        <v>0</v>
      </c>
      <c r="J272">
        <f>MAX(0,D272-F272-Rekenwaarden!$B$1)</f>
        <v>0</v>
      </c>
      <c r="K272">
        <f t="shared" si="18"/>
        <v>8.41</v>
      </c>
      <c r="L272" s="3">
        <f t="shared" si="19"/>
        <v>1</v>
      </c>
      <c r="M272">
        <f>MAX(0,_xlfn.IFS(K272&lt;Rekenwaarden!$B$1,E272-K272,K272&gt;=Rekenwaarden!$B$1,E272-K272))</f>
        <v>0</v>
      </c>
      <c r="N272">
        <f>MAX(0,_xlfn.IFS(K272&lt;Rekenwaarden!$B$1,F272,K272&gt;=Rekenwaarden!$B$1,(K272-G272-E272-F272)*-1))</f>
        <v>13.629</v>
      </c>
    </row>
    <row r="273" spans="1:14" x14ac:dyDescent="0.25">
      <c r="A273" s="1">
        <v>44102</v>
      </c>
      <c r="B273">
        <v>0.34</v>
      </c>
      <c r="C273">
        <v>0</v>
      </c>
      <c r="D273">
        <v>0</v>
      </c>
      <c r="E273">
        <v>8.7479999999999993</v>
      </c>
      <c r="F273">
        <v>4.2</v>
      </c>
      <c r="G273">
        <f t="shared" si="16"/>
        <v>0.34</v>
      </c>
      <c r="H273" s="3">
        <f t="shared" si="17"/>
        <v>1</v>
      </c>
      <c r="I273">
        <f>MAX(0,C273-E273-Rekenwaarden!$B$1)</f>
        <v>0</v>
      </c>
      <c r="J273">
        <f>MAX(0,D273-F273-Rekenwaarden!$B$1)</f>
        <v>0</v>
      </c>
      <c r="K273">
        <f t="shared" si="18"/>
        <v>0.34</v>
      </c>
      <c r="L273" s="3">
        <f t="shared" si="19"/>
        <v>1</v>
      </c>
      <c r="M273">
        <f>MAX(0,_xlfn.IFS(K273&lt;Rekenwaarden!$B$1,E273-K273,K273&gt;=Rekenwaarden!$B$1,E273-K273))</f>
        <v>8.4079999999999995</v>
      </c>
      <c r="N273">
        <f>MAX(0,_xlfn.IFS(K273&lt;Rekenwaarden!$B$1,F273,K273&gt;=Rekenwaarden!$B$1,(K273-G273-E273-F273)*-1))</f>
        <v>4.2</v>
      </c>
    </row>
    <row r="274" spans="1:14" x14ac:dyDescent="0.25">
      <c r="A274" s="1">
        <v>44103</v>
      </c>
      <c r="B274">
        <v>19.53</v>
      </c>
      <c r="C274">
        <v>13.847</v>
      </c>
      <c r="D274">
        <v>0</v>
      </c>
      <c r="E274">
        <v>4.4340000000000002</v>
      </c>
      <c r="F274">
        <v>4.2889999999999997</v>
      </c>
      <c r="G274">
        <f t="shared" si="16"/>
        <v>5.6830000000000016</v>
      </c>
      <c r="H274" s="3">
        <f t="shared" si="17"/>
        <v>0.29098822324628781</v>
      </c>
      <c r="I274">
        <f>MAX(0,C274-E274-Rekenwaarden!$B$1)</f>
        <v>0.61299999999999955</v>
      </c>
      <c r="J274">
        <f>MAX(0,D274-F274-Rekenwaarden!$B$1)</f>
        <v>0</v>
      </c>
      <c r="K274">
        <f t="shared" si="18"/>
        <v>18.917000000000002</v>
      </c>
      <c r="L274" s="3">
        <f t="shared" si="19"/>
        <v>0.96861239119303633</v>
      </c>
      <c r="M274">
        <f>MAX(0,_xlfn.IFS(K274&lt;Rekenwaarden!$B$1,E274-K274,K274&gt;=Rekenwaarden!$B$1,E274-K274))</f>
        <v>0</v>
      </c>
      <c r="N274">
        <f>MAX(0,_xlfn.IFS(K274&lt;Rekenwaarden!$B$1,F274,K274&gt;=Rekenwaarden!$B$1,(K274-G274-E274-F274)*-1))</f>
        <v>0</v>
      </c>
    </row>
    <row r="275" spans="1:14" x14ac:dyDescent="0.25">
      <c r="A275" s="1">
        <v>44104</v>
      </c>
      <c r="B275">
        <v>7.45</v>
      </c>
      <c r="C275">
        <v>3.0219999999999998</v>
      </c>
      <c r="D275">
        <v>0</v>
      </c>
      <c r="E275">
        <v>6.4459999999999997</v>
      </c>
      <c r="F275">
        <v>4.5140000000000002</v>
      </c>
      <c r="G275">
        <f t="shared" si="16"/>
        <v>4.4280000000000008</v>
      </c>
      <c r="H275" s="3">
        <f t="shared" si="17"/>
        <v>0.59436241610738261</v>
      </c>
      <c r="I275">
        <f>MAX(0,C275-E275-Rekenwaarden!$B$1)</f>
        <v>0</v>
      </c>
      <c r="J275">
        <f>MAX(0,D275-F275-Rekenwaarden!$B$1)</f>
        <v>0</v>
      </c>
      <c r="K275">
        <f t="shared" si="18"/>
        <v>7.45</v>
      </c>
      <c r="L275" s="3">
        <f t="shared" si="19"/>
        <v>1</v>
      </c>
      <c r="M275">
        <f>MAX(0,_xlfn.IFS(K275&lt;Rekenwaarden!$B$1,E275-K275,K275&gt;=Rekenwaarden!$B$1,E275-K275))</f>
        <v>0</v>
      </c>
      <c r="N275">
        <f>MAX(0,_xlfn.IFS(K275&lt;Rekenwaarden!$B$1,F275,K275&gt;=Rekenwaarden!$B$1,(K275-G275-E275-F275)*-1))</f>
        <v>4.5140000000000002</v>
      </c>
    </row>
    <row r="276" spans="1:14" x14ac:dyDescent="0.25">
      <c r="A276" s="1">
        <v>44105</v>
      </c>
      <c r="B276">
        <v>6.47</v>
      </c>
      <c r="C276">
        <v>3.22</v>
      </c>
      <c r="D276">
        <v>0</v>
      </c>
      <c r="E276">
        <v>8.5280000000000005</v>
      </c>
      <c r="F276">
        <v>4.5679999999999996</v>
      </c>
      <c r="G276">
        <f t="shared" si="16"/>
        <v>3.2499999999999996</v>
      </c>
      <c r="H276" s="3">
        <f t="shared" si="17"/>
        <v>0.50231839258114364</v>
      </c>
      <c r="I276">
        <f>MAX(0,C276-E276-Rekenwaarden!$B$1)</f>
        <v>0</v>
      </c>
      <c r="J276">
        <f>MAX(0,D276-F276-Rekenwaarden!$B$1)</f>
        <v>0</v>
      </c>
      <c r="K276">
        <f t="shared" si="18"/>
        <v>6.47</v>
      </c>
      <c r="L276" s="3">
        <f t="shared" si="19"/>
        <v>1</v>
      </c>
      <c r="M276">
        <f>MAX(0,_xlfn.IFS(K276&lt;Rekenwaarden!$B$1,E276-K276,K276&gt;=Rekenwaarden!$B$1,E276-K276))</f>
        <v>2.0580000000000007</v>
      </c>
      <c r="N276">
        <f>MAX(0,_xlfn.IFS(K276&lt;Rekenwaarden!$B$1,F276,K276&gt;=Rekenwaarden!$B$1,(K276-G276-E276-F276)*-1))</f>
        <v>4.5679999999999996</v>
      </c>
    </row>
    <row r="277" spans="1:14" x14ac:dyDescent="0.25">
      <c r="A277" s="1">
        <v>44106</v>
      </c>
      <c r="B277">
        <v>4.42</v>
      </c>
      <c r="C277">
        <v>1.839</v>
      </c>
      <c r="D277">
        <v>0</v>
      </c>
      <c r="E277">
        <v>5.077</v>
      </c>
      <c r="F277">
        <v>3.98</v>
      </c>
      <c r="G277">
        <f t="shared" si="16"/>
        <v>2.581</v>
      </c>
      <c r="H277" s="3">
        <f t="shared" si="17"/>
        <v>0.58393665158371044</v>
      </c>
      <c r="I277">
        <f>MAX(0,C277-E277-Rekenwaarden!$B$1)</f>
        <v>0</v>
      </c>
      <c r="J277">
        <f>MAX(0,D277-F277-Rekenwaarden!$B$1)</f>
        <v>0</v>
      </c>
      <c r="K277">
        <f t="shared" si="18"/>
        <v>4.42</v>
      </c>
      <c r="L277" s="3">
        <f t="shared" si="19"/>
        <v>1</v>
      </c>
      <c r="M277">
        <f>MAX(0,_xlfn.IFS(K277&lt;Rekenwaarden!$B$1,E277-K277,K277&gt;=Rekenwaarden!$B$1,E277-K277))</f>
        <v>0.65700000000000003</v>
      </c>
      <c r="N277">
        <f>MAX(0,_xlfn.IFS(K277&lt;Rekenwaarden!$B$1,F277,K277&gt;=Rekenwaarden!$B$1,(K277-G277-E277-F277)*-1))</f>
        <v>3.98</v>
      </c>
    </row>
    <row r="278" spans="1:14" x14ac:dyDescent="0.25">
      <c r="A278" s="1">
        <v>44107</v>
      </c>
      <c r="B278">
        <v>5.37</v>
      </c>
      <c r="C278">
        <v>0</v>
      </c>
      <c r="D278">
        <v>1.827</v>
      </c>
      <c r="E278">
        <v>0</v>
      </c>
      <c r="F278">
        <v>12.436</v>
      </c>
      <c r="G278">
        <f t="shared" si="16"/>
        <v>3.5430000000000001</v>
      </c>
      <c r="H278" s="3">
        <f t="shared" si="17"/>
        <v>0.65977653631284916</v>
      </c>
      <c r="I278">
        <f>MAX(0,C278-E278-Rekenwaarden!$B$1)</f>
        <v>0</v>
      </c>
      <c r="J278">
        <f>MAX(0,D278-F278-Rekenwaarden!$B$1)</f>
        <v>0</v>
      </c>
      <c r="K278">
        <f t="shared" si="18"/>
        <v>5.37</v>
      </c>
      <c r="L278" s="3">
        <f t="shared" si="19"/>
        <v>1</v>
      </c>
      <c r="M278">
        <f>MAX(0,_xlfn.IFS(K278&lt;Rekenwaarden!$B$1,E278-K278,K278&gt;=Rekenwaarden!$B$1,E278-K278))</f>
        <v>0</v>
      </c>
      <c r="N278">
        <f>MAX(0,_xlfn.IFS(K278&lt;Rekenwaarden!$B$1,F278,K278&gt;=Rekenwaarden!$B$1,(K278-G278-E278-F278)*-1))</f>
        <v>12.436</v>
      </c>
    </row>
    <row r="279" spans="1:14" x14ac:dyDescent="0.25">
      <c r="A279" s="1">
        <v>44108</v>
      </c>
      <c r="B279">
        <v>13.37</v>
      </c>
      <c r="C279">
        <v>0</v>
      </c>
      <c r="D279">
        <v>8.9629999999999992</v>
      </c>
      <c r="E279">
        <v>0</v>
      </c>
      <c r="F279">
        <v>10.253</v>
      </c>
      <c r="G279">
        <f t="shared" si="16"/>
        <v>4.407</v>
      </c>
      <c r="H279" s="3">
        <f t="shared" si="17"/>
        <v>0.32961854899027676</v>
      </c>
      <c r="I279">
        <f>MAX(0,C279-E279-Rekenwaarden!$B$1)</f>
        <v>0</v>
      </c>
      <c r="J279">
        <f>MAX(0,D279-F279-Rekenwaarden!$B$1)</f>
        <v>0</v>
      </c>
      <c r="K279">
        <f t="shared" si="18"/>
        <v>13.37</v>
      </c>
      <c r="L279" s="3">
        <f t="shared" si="19"/>
        <v>1</v>
      </c>
      <c r="M279">
        <f>MAX(0,_xlfn.IFS(K279&lt;Rekenwaarden!$B$1,E279-K279,K279&gt;=Rekenwaarden!$B$1,E279-K279))</f>
        <v>0</v>
      </c>
      <c r="N279">
        <f>MAX(0,_xlfn.IFS(K279&lt;Rekenwaarden!$B$1,F279,K279&gt;=Rekenwaarden!$B$1,(K279-G279-E279-F279)*-1))</f>
        <v>1.2900000000000009</v>
      </c>
    </row>
    <row r="280" spans="1:14" x14ac:dyDescent="0.25">
      <c r="A280" s="1">
        <v>44109</v>
      </c>
      <c r="B280">
        <v>13.39</v>
      </c>
      <c r="C280">
        <v>9.3670000000000009</v>
      </c>
      <c r="D280">
        <v>0</v>
      </c>
      <c r="E280">
        <v>5.1689999999999996</v>
      </c>
      <c r="F280">
        <v>4.2169999999999996</v>
      </c>
      <c r="G280">
        <f t="shared" si="16"/>
        <v>4.0229999999999997</v>
      </c>
      <c r="H280" s="3">
        <f t="shared" si="17"/>
        <v>0.30044809559372665</v>
      </c>
      <c r="I280">
        <f>MAX(0,C280-E280-Rekenwaarden!$B$1)</f>
        <v>0</v>
      </c>
      <c r="J280">
        <f>MAX(0,D280-F280-Rekenwaarden!$B$1)</f>
        <v>0</v>
      </c>
      <c r="K280">
        <f t="shared" si="18"/>
        <v>13.39</v>
      </c>
      <c r="L280" s="3">
        <f t="shared" si="19"/>
        <v>1</v>
      </c>
      <c r="M280">
        <f>MAX(0,_xlfn.IFS(K280&lt;Rekenwaarden!$B$1,E280-K280,K280&gt;=Rekenwaarden!$B$1,E280-K280))</f>
        <v>0</v>
      </c>
      <c r="N280">
        <f>MAX(0,_xlfn.IFS(K280&lt;Rekenwaarden!$B$1,F280,K280&gt;=Rekenwaarden!$B$1,(K280-G280-E280-F280)*-1))</f>
        <v>1.8999999999998352E-2</v>
      </c>
    </row>
    <row r="281" spans="1:14" x14ac:dyDescent="0.25">
      <c r="A281" s="1">
        <v>44110</v>
      </c>
      <c r="B281">
        <v>21.72</v>
      </c>
      <c r="C281">
        <v>16.361000000000001</v>
      </c>
      <c r="D281">
        <v>0</v>
      </c>
      <c r="E281">
        <v>5.2539999999999996</v>
      </c>
      <c r="F281">
        <v>4.2220000000000004</v>
      </c>
      <c r="G281">
        <f t="shared" si="16"/>
        <v>5.3589999999999982</v>
      </c>
      <c r="H281" s="3">
        <f t="shared" si="17"/>
        <v>0.24673112338858189</v>
      </c>
      <c r="I281">
        <f>MAX(0,C281-E281-Rekenwaarden!$B$1)</f>
        <v>2.3070000000000004</v>
      </c>
      <c r="J281">
        <f>MAX(0,D281-F281-Rekenwaarden!$B$1)</f>
        <v>0</v>
      </c>
      <c r="K281">
        <f t="shared" si="18"/>
        <v>19.412999999999997</v>
      </c>
      <c r="L281" s="3">
        <f t="shared" si="19"/>
        <v>0.89378453038674022</v>
      </c>
      <c r="M281">
        <f>MAX(0,_xlfn.IFS(K281&lt;Rekenwaarden!$B$1,E281-K281,K281&gt;=Rekenwaarden!$B$1,E281-K281))</f>
        <v>0</v>
      </c>
      <c r="N281">
        <f>MAX(0,_xlfn.IFS(K281&lt;Rekenwaarden!$B$1,F281,K281&gt;=Rekenwaarden!$B$1,(K281-G281-E281-F281)*-1))</f>
        <v>0</v>
      </c>
    </row>
    <row r="282" spans="1:14" x14ac:dyDescent="0.25">
      <c r="A282" s="1">
        <v>44111</v>
      </c>
      <c r="B282">
        <v>14.8</v>
      </c>
      <c r="C282">
        <v>11.225</v>
      </c>
      <c r="D282">
        <v>0</v>
      </c>
      <c r="E282">
        <v>5.8479999999999999</v>
      </c>
      <c r="F282">
        <v>4.327</v>
      </c>
      <c r="G282">
        <f t="shared" si="16"/>
        <v>3.5750000000000011</v>
      </c>
      <c r="H282" s="3">
        <f t="shared" si="17"/>
        <v>0.24155405405405411</v>
      </c>
      <c r="I282">
        <f>MAX(0,C282-E282-Rekenwaarden!$B$1)</f>
        <v>0</v>
      </c>
      <c r="J282">
        <f>MAX(0,D282-F282-Rekenwaarden!$B$1)</f>
        <v>0</v>
      </c>
      <c r="K282">
        <f t="shared" si="18"/>
        <v>14.8</v>
      </c>
      <c r="L282" s="3">
        <f t="shared" si="19"/>
        <v>1</v>
      </c>
      <c r="M282">
        <f>MAX(0,_xlfn.IFS(K282&lt;Rekenwaarden!$B$1,E282-K282,K282&gt;=Rekenwaarden!$B$1,E282-K282))</f>
        <v>0</v>
      </c>
      <c r="N282">
        <f>MAX(0,_xlfn.IFS(K282&lt;Rekenwaarden!$B$1,F282,K282&gt;=Rekenwaarden!$B$1,(K282-G282-E282-F282)*-1))</f>
        <v>0</v>
      </c>
    </row>
    <row r="283" spans="1:14" x14ac:dyDescent="0.25">
      <c r="A283" s="1">
        <v>44112</v>
      </c>
      <c r="B283">
        <v>5.75</v>
      </c>
      <c r="C283">
        <v>3.3330000000000002</v>
      </c>
      <c r="D283">
        <v>0</v>
      </c>
      <c r="E283">
        <v>7.7119999999999997</v>
      </c>
      <c r="F283">
        <v>4.7350000000000003</v>
      </c>
      <c r="G283">
        <f t="shared" si="16"/>
        <v>2.4169999999999998</v>
      </c>
      <c r="H283" s="3">
        <f t="shared" si="17"/>
        <v>0.42034782608695648</v>
      </c>
      <c r="I283">
        <f>MAX(0,C283-E283-Rekenwaarden!$B$1)</f>
        <v>0</v>
      </c>
      <c r="J283">
        <f>MAX(0,D283-F283-Rekenwaarden!$B$1)</f>
        <v>0</v>
      </c>
      <c r="K283">
        <f t="shared" si="18"/>
        <v>5.75</v>
      </c>
      <c r="L283" s="3">
        <f t="shared" si="19"/>
        <v>1</v>
      </c>
      <c r="M283">
        <f>MAX(0,_xlfn.IFS(K283&lt;Rekenwaarden!$B$1,E283-K283,K283&gt;=Rekenwaarden!$B$1,E283-K283))</f>
        <v>1.9619999999999997</v>
      </c>
      <c r="N283">
        <f>MAX(0,_xlfn.IFS(K283&lt;Rekenwaarden!$B$1,F283,K283&gt;=Rekenwaarden!$B$1,(K283-G283-E283-F283)*-1))</f>
        <v>4.7350000000000003</v>
      </c>
    </row>
    <row r="284" spans="1:14" x14ac:dyDescent="0.25">
      <c r="A284" s="1">
        <v>44113</v>
      </c>
      <c r="B284">
        <v>12.21</v>
      </c>
      <c r="C284">
        <v>6.3689999999999998</v>
      </c>
      <c r="D284">
        <v>0</v>
      </c>
      <c r="E284">
        <v>7.931</v>
      </c>
      <c r="F284">
        <v>4.7850000000000001</v>
      </c>
      <c r="G284">
        <f t="shared" si="16"/>
        <v>5.8410000000000011</v>
      </c>
      <c r="H284" s="3">
        <f t="shared" si="17"/>
        <v>0.47837837837837843</v>
      </c>
      <c r="I284">
        <f>MAX(0,C284-E284-Rekenwaarden!$B$1)</f>
        <v>0</v>
      </c>
      <c r="J284">
        <f>MAX(0,D284-F284-Rekenwaarden!$B$1)</f>
        <v>0</v>
      </c>
      <c r="K284">
        <f t="shared" si="18"/>
        <v>12.21</v>
      </c>
      <c r="L284" s="3">
        <f t="shared" si="19"/>
        <v>1</v>
      </c>
      <c r="M284">
        <f>MAX(0,_xlfn.IFS(K284&lt;Rekenwaarden!$B$1,E284-K284,K284&gt;=Rekenwaarden!$B$1,E284-K284))</f>
        <v>0</v>
      </c>
      <c r="N284">
        <f>MAX(0,_xlfn.IFS(K284&lt;Rekenwaarden!$B$1,F284,K284&gt;=Rekenwaarden!$B$1,(K284-G284-E284-F284)*-1))</f>
        <v>6.3470000000000004</v>
      </c>
    </row>
    <row r="285" spans="1:14" x14ac:dyDescent="0.25">
      <c r="A285" s="1">
        <v>44114</v>
      </c>
      <c r="B285">
        <v>16.600000000000001</v>
      </c>
      <c r="C285">
        <v>0</v>
      </c>
      <c r="D285">
        <v>10.173999999999999</v>
      </c>
      <c r="E285">
        <v>0</v>
      </c>
      <c r="F285">
        <v>15.244999999999999</v>
      </c>
      <c r="G285">
        <f t="shared" si="16"/>
        <v>6.4260000000000019</v>
      </c>
      <c r="H285" s="3">
        <f t="shared" si="17"/>
        <v>0.38710843373493986</v>
      </c>
      <c r="I285">
        <f>MAX(0,C285-E285-Rekenwaarden!$B$1)</f>
        <v>0</v>
      </c>
      <c r="J285">
        <f>MAX(0,D285-F285-Rekenwaarden!$B$1)</f>
        <v>0</v>
      </c>
      <c r="K285">
        <f t="shared" si="18"/>
        <v>16.600000000000001</v>
      </c>
      <c r="L285" s="3">
        <f t="shared" si="19"/>
        <v>1</v>
      </c>
      <c r="M285">
        <f>MAX(0,_xlfn.IFS(K285&lt;Rekenwaarden!$B$1,E285-K285,K285&gt;=Rekenwaarden!$B$1,E285-K285))</f>
        <v>0</v>
      </c>
      <c r="N285">
        <f>MAX(0,_xlfn.IFS(K285&lt;Rekenwaarden!$B$1,F285,K285&gt;=Rekenwaarden!$B$1,(K285-G285-E285-F285)*-1))</f>
        <v>5.0709999999999997</v>
      </c>
    </row>
    <row r="286" spans="1:14" x14ac:dyDescent="0.25">
      <c r="A286" s="1">
        <v>44115</v>
      </c>
      <c r="B286">
        <v>19.72</v>
      </c>
      <c r="C286">
        <v>0</v>
      </c>
      <c r="D286">
        <v>12.114000000000001</v>
      </c>
      <c r="E286">
        <v>0</v>
      </c>
      <c r="F286">
        <v>14.269</v>
      </c>
      <c r="G286">
        <f t="shared" si="16"/>
        <v>7.6059999999999981</v>
      </c>
      <c r="H286" s="3">
        <f t="shared" si="17"/>
        <v>0.38569979716024333</v>
      </c>
      <c r="I286">
        <f>MAX(0,C286-E286-Rekenwaarden!$B$1)</f>
        <v>0</v>
      </c>
      <c r="J286">
        <f>MAX(0,D286-F286-Rekenwaarden!$B$1)</f>
        <v>0</v>
      </c>
      <c r="K286">
        <f t="shared" si="18"/>
        <v>19.72</v>
      </c>
      <c r="L286" s="3">
        <f t="shared" si="19"/>
        <v>1</v>
      </c>
      <c r="M286">
        <f>MAX(0,_xlfn.IFS(K286&lt;Rekenwaarden!$B$1,E286-K286,K286&gt;=Rekenwaarden!$B$1,E286-K286))</f>
        <v>0</v>
      </c>
      <c r="N286">
        <f>MAX(0,_xlfn.IFS(K286&lt;Rekenwaarden!$B$1,F286,K286&gt;=Rekenwaarden!$B$1,(K286-G286-E286-F286)*-1))</f>
        <v>2.1549999999999994</v>
      </c>
    </row>
    <row r="287" spans="1:14" x14ac:dyDescent="0.25">
      <c r="A287" s="1">
        <v>44116</v>
      </c>
      <c r="B287">
        <v>21.7</v>
      </c>
      <c r="C287">
        <v>18.614000000000001</v>
      </c>
      <c r="D287">
        <v>0</v>
      </c>
      <c r="E287">
        <v>4.3739999999999997</v>
      </c>
      <c r="F287">
        <v>4.3860000000000001</v>
      </c>
      <c r="G287">
        <f t="shared" si="16"/>
        <v>3.0859999999999985</v>
      </c>
      <c r="H287" s="3">
        <f t="shared" si="17"/>
        <v>0.14221198156682022</v>
      </c>
      <c r="I287">
        <f>MAX(0,C287-E287-Rekenwaarden!$B$1)</f>
        <v>5.4400000000000013</v>
      </c>
      <c r="J287">
        <f>MAX(0,D287-F287-Rekenwaarden!$B$1)</f>
        <v>0</v>
      </c>
      <c r="K287">
        <f t="shared" si="18"/>
        <v>16.259999999999998</v>
      </c>
      <c r="L287" s="3">
        <f t="shared" si="19"/>
        <v>0.74930875576036859</v>
      </c>
      <c r="M287">
        <f>MAX(0,_xlfn.IFS(K287&lt;Rekenwaarden!$B$1,E287-K287,K287&gt;=Rekenwaarden!$B$1,E287-K287))</f>
        <v>0</v>
      </c>
      <c r="N287">
        <f>MAX(0,_xlfn.IFS(K287&lt;Rekenwaarden!$B$1,F287,K287&gt;=Rekenwaarden!$B$1,(K287-G287-E287-F287)*-1))</f>
        <v>0</v>
      </c>
    </row>
    <row r="288" spans="1:14" x14ac:dyDescent="0.25">
      <c r="A288" s="1">
        <v>44117</v>
      </c>
      <c r="B288">
        <v>4.13</v>
      </c>
      <c r="C288">
        <v>0.39</v>
      </c>
      <c r="D288">
        <v>0</v>
      </c>
      <c r="E288">
        <v>7.7279999999999998</v>
      </c>
      <c r="F288">
        <v>3.9980000000000002</v>
      </c>
      <c r="G288">
        <f t="shared" si="16"/>
        <v>3.7399999999999998</v>
      </c>
      <c r="H288" s="3">
        <f t="shared" si="17"/>
        <v>0.90556900726392253</v>
      </c>
      <c r="I288">
        <f>MAX(0,C288-E288-Rekenwaarden!$B$1)</f>
        <v>0</v>
      </c>
      <c r="J288">
        <f>MAX(0,D288-F288-Rekenwaarden!$B$1)</f>
        <v>0</v>
      </c>
      <c r="K288">
        <f t="shared" si="18"/>
        <v>4.13</v>
      </c>
      <c r="L288" s="3">
        <f t="shared" si="19"/>
        <v>1</v>
      </c>
      <c r="M288">
        <f>MAX(0,_xlfn.IFS(K288&lt;Rekenwaarden!$B$1,E288-K288,K288&gt;=Rekenwaarden!$B$1,E288-K288))</f>
        <v>3.5979999999999999</v>
      </c>
      <c r="N288">
        <f>MAX(0,_xlfn.IFS(K288&lt;Rekenwaarden!$B$1,F288,K288&gt;=Rekenwaarden!$B$1,(K288-G288-E288-F288)*-1))</f>
        <v>3.9980000000000002</v>
      </c>
    </row>
    <row r="289" spans="1:14" x14ac:dyDescent="0.25">
      <c r="A289" s="1">
        <v>44118</v>
      </c>
      <c r="B289">
        <v>7.51</v>
      </c>
      <c r="C289">
        <v>3.6070000000000002</v>
      </c>
      <c r="D289">
        <v>0</v>
      </c>
      <c r="E289">
        <v>8.76</v>
      </c>
      <c r="F289">
        <v>5.4710000000000001</v>
      </c>
      <c r="G289">
        <f t="shared" si="16"/>
        <v>3.9029999999999996</v>
      </c>
      <c r="H289" s="3">
        <f t="shared" si="17"/>
        <v>0.51970705725699062</v>
      </c>
      <c r="I289">
        <f>MAX(0,C289-E289-Rekenwaarden!$B$1)</f>
        <v>0</v>
      </c>
      <c r="J289">
        <f>MAX(0,D289-F289-Rekenwaarden!$B$1)</f>
        <v>0</v>
      </c>
      <c r="K289">
        <f t="shared" si="18"/>
        <v>7.51</v>
      </c>
      <c r="L289" s="3">
        <f t="shared" si="19"/>
        <v>1</v>
      </c>
      <c r="M289">
        <f>MAX(0,_xlfn.IFS(K289&lt;Rekenwaarden!$B$1,E289-K289,K289&gt;=Rekenwaarden!$B$1,E289-K289))</f>
        <v>1.25</v>
      </c>
      <c r="N289">
        <f>MAX(0,_xlfn.IFS(K289&lt;Rekenwaarden!$B$1,F289,K289&gt;=Rekenwaarden!$B$1,(K289-G289-E289-F289)*-1))</f>
        <v>5.4710000000000001</v>
      </c>
    </row>
    <row r="290" spans="1:14" x14ac:dyDescent="0.25">
      <c r="A290" s="1">
        <v>44119</v>
      </c>
      <c r="B290">
        <v>10.32</v>
      </c>
      <c r="C290">
        <v>5.468</v>
      </c>
      <c r="D290">
        <v>0</v>
      </c>
      <c r="E290">
        <v>6.3659999999999997</v>
      </c>
      <c r="F290">
        <v>4.4569999999999999</v>
      </c>
      <c r="G290">
        <f t="shared" si="16"/>
        <v>4.8520000000000003</v>
      </c>
      <c r="H290" s="3">
        <f t="shared" si="17"/>
        <v>0.47015503875968995</v>
      </c>
      <c r="I290">
        <f>MAX(0,C290-E290-Rekenwaarden!$B$1)</f>
        <v>0</v>
      </c>
      <c r="J290">
        <f>MAX(0,D290-F290-Rekenwaarden!$B$1)</f>
        <v>0</v>
      </c>
      <c r="K290">
        <f t="shared" si="18"/>
        <v>10.32</v>
      </c>
      <c r="L290" s="3">
        <f t="shared" si="19"/>
        <v>1</v>
      </c>
      <c r="M290">
        <f>MAX(0,_xlfn.IFS(K290&lt;Rekenwaarden!$B$1,E290-K290,K290&gt;=Rekenwaarden!$B$1,E290-K290))</f>
        <v>0</v>
      </c>
      <c r="N290">
        <f>MAX(0,_xlfn.IFS(K290&lt;Rekenwaarden!$B$1,F290,K290&gt;=Rekenwaarden!$B$1,(K290-G290-E290-F290)*-1))</f>
        <v>5.3549999999999995</v>
      </c>
    </row>
    <row r="291" spans="1:14" x14ac:dyDescent="0.25">
      <c r="A291" s="1">
        <v>44120</v>
      </c>
      <c r="B291">
        <v>8.32</v>
      </c>
      <c r="C291">
        <v>3.4260000000000002</v>
      </c>
      <c r="D291">
        <v>0</v>
      </c>
      <c r="E291">
        <v>6.4009999999999998</v>
      </c>
      <c r="F291">
        <v>4.2210000000000001</v>
      </c>
      <c r="G291">
        <f t="shared" si="16"/>
        <v>4.8940000000000001</v>
      </c>
      <c r="H291" s="3">
        <f t="shared" si="17"/>
        <v>0.58822115384615381</v>
      </c>
      <c r="I291">
        <f>MAX(0,C291-E291-Rekenwaarden!$B$1)</f>
        <v>0</v>
      </c>
      <c r="J291">
        <f>MAX(0,D291-F291-Rekenwaarden!$B$1)</f>
        <v>0</v>
      </c>
      <c r="K291">
        <f t="shared" si="18"/>
        <v>8.32</v>
      </c>
      <c r="L291" s="3">
        <f t="shared" si="19"/>
        <v>1</v>
      </c>
      <c r="M291">
        <f>MAX(0,_xlfn.IFS(K291&lt;Rekenwaarden!$B$1,E291-K291,K291&gt;=Rekenwaarden!$B$1,E291-K291))</f>
        <v>0</v>
      </c>
      <c r="N291">
        <f>MAX(0,_xlfn.IFS(K291&lt;Rekenwaarden!$B$1,F291,K291&gt;=Rekenwaarden!$B$1,(K291-G291-E291-F291)*-1))</f>
        <v>4.2210000000000001</v>
      </c>
    </row>
    <row r="292" spans="1:14" x14ac:dyDescent="0.25">
      <c r="A292" s="1">
        <v>44121</v>
      </c>
      <c r="B292">
        <v>9.15</v>
      </c>
      <c r="C292">
        <v>0</v>
      </c>
      <c r="D292">
        <v>3.464</v>
      </c>
      <c r="E292">
        <v>0</v>
      </c>
      <c r="F292">
        <v>13.487</v>
      </c>
      <c r="G292">
        <f t="shared" si="16"/>
        <v>5.6859999999999999</v>
      </c>
      <c r="H292" s="3">
        <f t="shared" si="17"/>
        <v>0.62142076502732235</v>
      </c>
      <c r="I292">
        <f>MAX(0,C292-E292-Rekenwaarden!$B$1)</f>
        <v>0</v>
      </c>
      <c r="J292">
        <f>MAX(0,D292-F292-Rekenwaarden!$B$1)</f>
        <v>0</v>
      </c>
      <c r="K292">
        <f t="shared" si="18"/>
        <v>9.15</v>
      </c>
      <c r="L292" s="3">
        <f t="shared" si="19"/>
        <v>1</v>
      </c>
      <c r="M292">
        <f>MAX(0,_xlfn.IFS(K292&lt;Rekenwaarden!$B$1,E292-K292,K292&gt;=Rekenwaarden!$B$1,E292-K292))</f>
        <v>0</v>
      </c>
      <c r="N292">
        <f>MAX(0,_xlfn.IFS(K292&lt;Rekenwaarden!$B$1,F292,K292&gt;=Rekenwaarden!$B$1,(K292-G292-E292-F292)*-1))</f>
        <v>10.023</v>
      </c>
    </row>
    <row r="293" spans="1:14" x14ac:dyDescent="0.25">
      <c r="A293" s="1">
        <v>44122</v>
      </c>
      <c r="B293">
        <v>7.13</v>
      </c>
      <c r="C293">
        <v>0</v>
      </c>
      <c r="D293">
        <v>1.1739999999999999</v>
      </c>
      <c r="E293">
        <v>0</v>
      </c>
      <c r="F293">
        <v>11.718999999999999</v>
      </c>
      <c r="G293">
        <f t="shared" si="16"/>
        <v>5.9559999999999995</v>
      </c>
      <c r="H293" s="3">
        <f t="shared" si="17"/>
        <v>0.83534361851332395</v>
      </c>
      <c r="I293">
        <f>MAX(0,C293-E293-Rekenwaarden!$B$1)</f>
        <v>0</v>
      </c>
      <c r="J293">
        <f>MAX(0,D293-F293-Rekenwaarden!$B$1)</f>
        <v>0</v>
      </c>
      <c r="K293">
        <f t="shared" si="18"/>
        <v>7.13</v>
      </c>
      <c r="L293" s="3">
        <f t="shared" si="19"/>
        <v>1</v>
      </c>
      <c r="M293">
        <f>MAX(0,_xlfn.IFS(K293&lt;Rekenwaarden!$B$1,E293-K293,K293&gt;=Rekenwaarden!$B$1,E293-K293))</f>
        <v>0</v>
      </c>
      <c r="N293">
        <f>MAX(0,_xlfn.IFS(K293&lt;Rekenwaarden!$B$1,F293,K293&gt;=Rekenwaarden!$B$1,(K293-G293-E293-F293)*-1))</f>
        <v>11.718999999999999</v>
      </c>
    </row>
    <row r="294" spans="1:14" x14ac:dyDescent="0.25">
      <c r="A294" s="1">
        <v>44123</v>
      </c>
      <c r="B294">
        <v>16.79</v>
      </c>
      <c r="C294">
        <v>12.789</v>
      </c>
      <c r="D294">
        <v>0</v>
      </c>
      <c r="E294">
        <v>3.996</v>
      </c>
      <c r="F294">
        <v>3.8380000000000001</v>
      </c>
      <c r="G294">
        <f t="shared" si="16"/>
        <v>4.0009999999999994</v>
      </c>
      <c r="H294" s="3">
        <f t="shared" si="17"/>
        <v>0.23829660512209647</v>
      </c>
      <c r="I294">
        <f>MAX(0,C294-E294-Rekenwaarden!$B$1)</f>
        <v>0</v>
      </c>
      <c r="J294">
        <f>MAX(0,D294-F294-Rekenwaarden!$B$1)</f>
        <v>0</v>
      </c>
      <c r="K294">
        <f t="shared" si="18"/>
        <v>16.79</v>
      </c>
      <c r="L294" s="3">
        <f t="shared" si="19"/>
        <v>1</v>
      </c>
      <c r="M294">
        <f>MAX(0,_xlfn.IFS(K294&lt;Rekenwaarden!$B$1,E294-K294,K294&gt;=Rekenwaarden!$B$1,E294-K294))</f>
        <v>0</v>
      </c>
      <c r="N294">
        <f>MAX(0,_xlfn.IFS(K294&lt;Rekenwaarden!$B$1,F294,K294&gt;=Rekenwaarden!$B$1,(K294-G294-E294-F294)*-1))</f>
        <v>0</v>
      </c>
    </row>
    <row r="295" spans="1:14" x14ac:dyDescent="0.25">
      <c r="A295" s="1">
        <v>44124</v>
      </c>
      <c r="B295">
        <v>2.13</v>
      </c>
      <c r="C295">
        <v>0.36899999999999999</v>
      </c>
      <c r="D295">
        <v>0</v>
      </c>
      <c r="E295">
        <v>7.258</v>
      </c>
      <c r="F295">
        <v>4.0709999999999997</v>
      </c>
      <c r="G295">
        <f t="shared" si="16"/>
        <v>1.7609999999999999</v>
      </c>
      <c r="H295" s="3">
        <f t="shared" si="17"/>
        <v>0.8267605633802817</v>
      </c>
      <c r="I295">
        <f>MAX(0,C295-E295-Rekenwaarden!$B$1)</f>
        <v>0</v>
      </c>
      <c r="J295">
        <f>MAX(0,D295-F295-Rekenwaarden!$B$1)</f>
        <v>0</v>
      </c>
      <c r="K295">
        <f t="shared" si="18"/>
        <v>2.13</v>
      </c>
      <c r="L295" s="3">
        <f t="shared" si="19"/>
        <v>1</v>
      </c>
      <c r="M295">
        <f>MAX(0,_xlfn.IFS(K295&lt;Rekenwaarden!$B$1,E295-K295,K295&gt;=Rekenwaarden!$B$1,E295-K295))</f>
        <v>5.1280000000000001</v>
      </c>
      <c r="N295">
        <f>MAX(0,_xlfn.IFS(K295&lt;Rekenwaarden!$B$1,F295,K295&gt;=Rekenwaarden!$B$1,(K295-G295-E295-F295)*-1))</f>
        <v>4.0709999999999997</v>
      </c>
    </row>
    <row r="296" spans="1:14" x14ac:dyDescent="0.25">
      <c r="A296" s="1">
        <v>44125</v>
      </c>
      <c r="B296">
        <v>15.09</v>
      </c>
      <c r="C296">
        <v>11.63</v>
      </c>
      <c r="D296">
        <v>0</v>
      </c>
      <c r="E296">
        <v>4.9279999999999999</v>
      </c>
      <c r="F296">
        <v>4.0430000000000001</v>
      </c>
      <c r="G296">
        <f t="shared" si="16"/>
        <v>3.4599999999999991</v>
      </c>
      <c r="H296" s="3">
        <f t="shared" si="17"/>
        <v>0.22929092113982763</v>
      </c>
      <c r="I296">
        <f>MAX(0,C296-E296-Rekenwaarden!$B$1)</f>
        <v>0</v>
      </c>
      <c r="J296">
        <f>MAX(0,D296-F296-Rekenwaarden!$B$1)</f>
        <v>0</v>
      </c>
      <c r="K296">
        <f t="shared" si="18"/>
        <v>15.09</v>
      </c>
      <c r="L296" s="3">
        <f t="shared" si="19"/>
        <v>1</v>
      </c>
      <c r="M296">
        <f>MAX(0,_xlfn.IFS(K296&lt;Rekenwaarden!$B$1,E296-K296,K296&gt;=Rekenwaarden!$B$1,E296-K296))</f>
        <v>0</v>
      </c>
      <c r="N296">
        <f>MAX(0,_xlfn.IFS(K296&lt;Rekenwaarden!$B$1,F296,K296&gt;=Rekenwaarden!$B$1,(K296-G296-E296-F296)*-1))</f>
        <v>0</v>
      </c>
    </row>
    <row r="297" spans="1:14" x14ac:dyDescent="0.25">
      <c r="A297" s="1">
        <v>44126</v>
      </c>
      <c r="B297">
        <v>8.5399999999999991</v>
      </c>
      <c r="C297">
        <v>5.2919999999999998</v>
      </c>
      <c r="D297">
        <v>0</v>
      </c>
      <c r="E297">
        <v>5.8849999999999998</v>
      </c>
      <c r="F297">
        <v>3.8180000000000001</v>
      </c>
      <c r="G297">
        <f t="shared" si="16"/>
        <v>3.2479999999999993</v>
      </c>
      <c r="H297" s="3">
        <f t="shared" si="17"/>
        <v>0.38032786885245895</v>
      </c>
      <c r="I297">
        <f>MAX(0,C297-E297-Rekenwaarden!$B$1)</f>
        <v>0</v>
      </c>
      <c r="J297">
        <f>MAX(0,D297-F297-Rekenwaarden!$B$1)</f>
        <v>0</v>
      </c>
      <c r="K297">
        <f t="shared" si="18"/>
        <v>8.5399999999999991</v>
      </c>
      <c r="L297" s="3">
        <f t="shared" si="19"/>
        <v>1</v>
      </c>
      <c r="M297">
        <f>MAX(0,_xlfn.IFS(K297&lt;Rekenwaarden!$B$1,E297-K297,K297&gt;=Rekenwaarden!$B$1,E297-K297))</f>
        <v>0</v>
      </c>
      <c r="N297">
        <f>MAX(0,_xlfn.IFS(K297&lt;Rekenwaarden!$B$1,F297,K297&gt;=Rekenwaarden!$B$1,(K297-G297-E297-F297)*-1))</f>
        <v>3.8180000000000001</v>
      </c>
    </row>
    <row r="298" spans="1:14" x14ac:dyDescent="0.25">
      <c r="A298" s="1">
        <v>44127</v>
      </c>
      <c r="B298">
        <v>12.03</v>
      </c>
      <c r="C298">
        <v>6.8810000000000002</v>
      </c>
      <c r="D298">
        <v>0</v>
      </c>
      <c r="E298">
        <v>7.9950000000000001</v>
      </c>
      <c r="F298">
        <v>4.3540000000000001</v>
      </c>
      <c r="G298">
        <f t="shared" si="16"/>
        <v>5.1489999999999991</v>
      </c>
      <c r="H298" s="3">
        <f t="shared" si="17"/>
        <v>0.42801330008312549</v>
      </c>
      <c r="I298">
        <f>MAX(0,C298-E298-Rekenwaarden!$B$1)</f>
        <v>0</v>
      </c>
      <c r="J298">
        <f>MAX(0,D298-F298-Rekenwaarden!$B$1)</f>
        <v>0</v>
      </c>
      <c r="K298">
        <f t="shared" si="18"/>
        <v>12.03</v>
      </c>
      <c r="L298" s="3">
        <f t="shared" si="19"/>
        <v>1</v>
      </c>
      <c r="M298">
        <f>MAX(0,_xlfn.IFS(K298&lt;Rekenwaarden!$B$1,E298-K298,K298&gt;=Rekenwaarden!$B$1,E298-K298))</f>
        <v>0</v>
      </c>
      <c r="N298">
        <f>MAX(0,_xlfn.IFS(K298&lt;Rekenwaarden!$B$1,F298,K298&gt;=Rekenwaarden!$B$1,(K298-G298-E298-F298)*-1))</f>
        <v>5.468</v>
      </c>
    </row>
    <row r="299" spans="1:14" x14ac:dyDescent="0.25">
      <c r="A299" s="1">
        <v>44128</v>
      </c>
      <c r="B299">
        <v>7.75</v>
      </c>
      <c r="C299">
        <v>0</v>
      </c>
      <c r="D299">
        <v>3.06</v>
      </c>
      <c r="E299">
        <v>0</v>
      </c>
      <c r="F299">
        <v>16.382999999999999</v>
      </c>
      <c r="G299">
        <f t="shared" si="16"/>
        <v>4.6899999999999995</v>
      </c>
      <c r="H299" s="3">
        <f t="shared" si="17"/>
        <v>0.60516129032258059</v>
      </c>
      <c r="I299">
        <f>MAX(0,C299-E299-Rekenwaarden!$B$1)</f>
        <v>0</v>
      </c>
      <c r="J299">
        <f>MAX(0,D299-F299-Rekenwaarden!$B$1)</f>
        <v>0</v>
      </c>
      <c r="K299">
        <f t="shared" si="18"/>
        <v>7.75</v>
      </c>
      <c r="L299" s="3">
        <f t="shared" si="19"/>
        <v>1</v>
      </c>
      <c r="M299">
        <f>MAX(0,_xlfn.IFS(K299&lt;Rekenwaarden!$B$1,E299-K299,K299&gt;=Rekenwaarden!$B$1,E299-K299))</f>
        <v>0</v>
      </c>
      <c r="N299">
        <f>MAX(0,_xlfn.IFS(K299&lt;Rekenwaarden!$B$1,F299,K299&gt;=Rekenwaarden!$B$1,(K299-G299-E299-F299)*-1))</f>
        <v>16.382999999999999</v>
      </c>
    </row>
    <row r="300" spans="1:14" x14ac:dyDescent="0.25">
      <c r="A300" s="1">
        <v>44129</v>
      </c>
      <c r="B300">
        <v>2.17</v>
      </c>
      <c r="C300">
        <v>0</v>
      </c>
      <c r="D300">
        <v>0.20899999999999999</v>
      </c>
      <c r="E300">
        <v>0</v>
      </c>
      <c r="F300">
        <v>18.161000000000001</v>
      </c>
      <c r="G300">
        <f t="shared" si="16"/>
        <v>1.9609999999999999</v>
      </c>
      <c r="H300" s="3">
        <f t="shared" si="17"/>
        <v>0.90368663594470044</v>
      </c>
      <c r="I300">
        <f>MAX(0,C300-E300-Rekenwaarden!$B$1)</f>
        <v>0</v>
      </c>
      <c r="J300">
        <f>MAX(0,D300-F300-Rekenwaarden!$B$1)</f>
        <v>0</v>
      </c>
      <c r="K300">
        <f t="shared" si="18"/>
        <v>2.17</v>
      </c>
      <c r="L300" s="3">
        <f t="shared" si="19"/>
        <v>1</v>
      </c>
      <c r="M300">
        <f>MAX(0,_xlfn.IFS(K300&lt;Rekenwaarden!$B$1,E300-K300,K300&gt;=Rekenwaarden!$B$1,E300-K300))</f>
        <v>0</v>
      </c>
      <c r="N300">
        <f>MAX(0,_xlfn.IFS(K300&lt;Rekenwaarden!$B$1,F300,K300&gt;=Rekenwaarden!$B$1,(K300-G300-E300-F300)*-1))</f>
        <v>18.161000000000001</v>
      </c>
    </row>
    <row r="301" spans="1:14" x14ac:dyDescent="0.25">
      <c r="A301" s="1">
        <v>44130</v>
      </c>
      <c r="B301">
        <v>15.18</v>
      </c>
      <c r="C301">
        <v>11.3</v>
      </c>
      <c r="D301">
        <v>0</v>
      </c>
      <c r="E301">
        <v>5.6790000000000003</v>
      </c>
      <c r="F301">
        <v>4.3179999999999996</v>
      </c>
      <c r="G301">
        <f t="shared" si="16"/>
        <v>3.879999999999999</v>
      </c>
      <c r="H301" s="3">
        <f t="shared" si="17"/>
        <v>0.25559947299077729</v>
      </c>
      <c r="I301">
        <f>MAX(0,C301-E301-Rekenwaarden!$B$1)</f>
        <v>0</v>
      </c>
      <c r="J301">
        <f>MAX(0,D301-F301-Rekenwaarden!$B$1)</f>
        <v>0</v>
      </c>
      <c r="K301">
        <f t="shared" si="18"/>
        <v>15.18</v>
      </c>
      <c r="L301" s="3">
        <f t="shared" si="19"/>
        <v>1</v>
      </c>
      <c r="M301">
        <f>MAX(0,_xlfn.IFS(K301&lt;Rekenwaarden!$B$1,E301-K301,K301&gt;=Rekenwaarden!$B$1,E301-K301))</f>
        <v>0</v>
      </c>
      <c r="N301">
        <f>MAX(0,_xlfn.IFS(K301&lt;Rekenwaarden!$B$1,F301,K301&gt;=Rekenwaarden!$B$1,(K301-G301-E301-F301)*-1))</f>
        <v>0</v>
      </c>
    </row>
    <row r="302" spans="1:14" x14ac:dyDescent="0.25">
      <c r="A302" s="1">
        <v>44131</v>
      </c>
      <c r="B302">
        <v>4.59</v>
      </c>
      <c r="C302">
        <v>1.5840000000000001</v>
      </c>
      <c r="D302">
        <v>0</v>
      </c>
      <c r="E302">
        <v>8.1989999999999998</v>
      </c>
      <c r="F302">
        <v>4.9660000000000002</v>
      </c>
      <c r="G302">
        <f t="shared" si="16"/>
        <v>3.0059999999999998</v>
      </c>
      <c r="H302" s="3">
        <f t="shared" si="17"/>
        <v>0.65490196078431373</v>
      </c>
      <c r="I302">
        <f>MAX(0,C302-E302-Rekenwaarden!$B$1)</f>
        <v>0</v>
      </c>
      <c r="J302">
        <f>MAX(0,D302-F302-Rekenwaarden!$B$1)</f>
        <v>0</v>
      </c>
      <c r="K302">
        <f t="shared" si="18"/>
        <v>4.59</v>
      </c>
      <c r="L302" s="3">
        <f t="shared" si="19"/>
        <v>1</v>
      </c>
      <c r="M302">
        <f>MAX(0,_xlfn.IFS(K302&lt;Rekenwaarden!$B$1,E302-K302,K302&gt;=Rekenwaarden!$B$1,E302-K302))</f>
        <v>3.609</v>
      </c>
      <c r="N302">
        <f>MAX(0,_xlfn.IFS(K302&lt;Rekenwaarden!$B$1,F302,K302&gt;=Rekenwaarden!$B$1,(K302-G302-E302-F302)*-1))</f>
        <v>4.9660000000000002</v>
      </c>
    </row>
    <row r="303" spans="1:14" x14ac:dyDescent="0.25">
      <c r="A303" s="1">
        <v>44132</v>
      </c>
      <c r="B303">
        <v>8.74</v>
      </c>
      <c r="C303">
        <v>6.18</v>
      </c>
      <c r="D303">
        <v>0</v>
      </c>
      <c r="E303">
        <v>7.9889999999999999</v>
      </c>
      <c r="F303">
        <v>3.7989999999999999</v>
      </c>
      <c r="G303">
        <f t="shared" si="16"/>
        <v>2.5600000000000005</v>
      </c>
      <c r="H303" s="3">
        <f t="shared" si="17"/>
        <v>0.29290617848970257</v>
      </c>
      <c r="I303">
        <f>MAX(0,C303-E303-Rekenwaarden!$B$1)</f>
        <v>0</v>
      </c>
      <c r="J303">
        <f>MAX(0,D303-F303-Rekenwaarden!$B$1)</f>
        <v>0</v>
      </c>
      <c r="K303">
        <f t="shared" si="18"/>
        <v>8.74</v>
      </c>
      <c r="L303" s="3">
        <f t="shared" si="19"/>
        <v>1</v>
      </c>
      <c r="M303">
        <f>MAX(0,_xlfn.IFS(K303&lt;Rekenwaarden!$B$1,E303-K303,K303&gt;=Rekenwaarden!$B$1,E303-K303))</f>
        <v>0</v>
      </c>
      <c r="N303">
        <f>MAX(0,_xlfn.IFS(K303&lt;Rekenwaarden!$B$1,F303,K303&gt;=Rekenwaarden!$B$1,(K303-G303-E303-F303)*-1))</f>
        <v>3.7989999999999999</v>
      </c>
    </row>
    <row r="304" spans="1:14" x14ac:dyDescent="0.25">
      <c r="A304" s="1">
        <v>44133</v>
      </c>
      <c r="B304">
        <v>6.06</v>
      </c>
      <c r="C304">
        <v>3.516</v>
      </c>
      <c r="D304">
        <v>0</v>
      </c>
      <c r="E304">
        <v>5.4569999999999999</v>
      </c>
      <c r="F304">
        <v>4.3609999999999998</v>
      </c>
      <c r="G304">
        <f t="shared" si="16"/>
        <v>2.5439999999999996</v>
      </c>
      <c r="H304" s="3">
        <f t="shared" si="17"/>
        <v>0.41980198019801979</v>
      </c>
      <c r="I304">
        <f>MAX(0,C304-E304-Rekenwaarden!$B$1)</f>
        <v>0</v>
      </c>
      <c r="J304">
        <f>MAX(0,D304-F304-Rekenwaarden!$B$1)</f>
        <v>0</v>
      </c>
      <c r="K304">
        <f t="shared" si="18"/>
        <v>6.06</v>
      </c>
      <c r="L304" s="3">
        <f t="shared" si="19"/>
        <v>1</v>
      </c>
      <c r="M304">
        <f>MAX(0,_xlfn.IFS(K304&lt;Rekenwaarden!$B$1,E304-K304,K304&gt;=Rekenwaarden!$B$1,E304-K304))</f>
        <v>0</v>
      </c>
      <c r="N304">
        <f>MAX(0,_xlfn.IFS(K304&lt;Rekenwaarden!$B$1,F304,K304&gt;=Rekenwaarden!$B$1,(K304-G304-E304-F304)*-1))</f>
        <v>4.3609999999999998</v>
      </c>
    </row>
    <row r="305" spans="1:14" x14ac:dyDescent="0.25">
      <c r="A305" s="1">
        <v>44134</v>
      </c>
      <c r="B305">
        <v>4.07</v>
      </c>
      <c r="C305">
        <v>0.96</v>
      </c>
      <c r="D305">
        <v>0</v>
      </c>
      <c r="E305">
        <v>7.4029999999999996</v>
      </c>
      <c r="F305">
        <v>4.25</v>
      </c>
      <c r="G305">
        <f t="shared" si="16"/>
        <v>3.1100000000000003</v>
      </c>
      <c r="H305" s="3">
        <f t="shared" si="17"/>
        <v>0.76412776412776418</v>
      </c>
      <c r="I305">
        <f>MAX(0,C305-E305-Rekenwaarden!$B$1)</f>
        <v>0</v>
      </c>
      <c r="J305">
        <f>MAX(0,D305-F305-Rekenwaarden!$B$1)</f>
        <v>0</v>
      </c>
      <c r="K305">
        <f t="shared" si="18"/>
        <v>4.07</v>
      </c>
      <c r="L305" s="3">
        <f t="shared" si="19"/>
        <v>1</v>
      </c>
      <c r="M305">
        <f>MAX(0,_xlfn.IFS(K305&lt;Rekenwaarden!$B$1,E305-K305,K305&gt;=Rekenwaarden!$B$1,E305-K305))</f>
        <v>3.3329999999999993</v>
      </c>
      <c r="N305">
        <f>MAX(0,_xlfn.IFS(K305&lt;Rekenwaarden!$B$1,F305,K305&gt;=Rekenwaarden!$B$1,(K305-G305-E305-F305)*-1))</f>
        <v>4.25</v>
      </c>
    </row>
    <row r="306" spans="1:14" x14ac:dyDescent="0.25">
      <c r="A306" s="1">
        <v>44135</v>
      </c>
      <c r="B306">
        <v>10.78</v>
      </c>
      <c r="C306">
        <v>0</v>
      </c>
      <c r="D306">
        <v>6.1029999999999998</v>
      </c>
      <c r="E306">
        <v>0</v>
      </c>
      <c r="F306">
        <v>10.930999999999999</v>
      </c>
      <c r="G306">
        <f t="shared" si="16"/>
        <v>4.6769999999999996</v>
      </c>
      <c r="H306" s="3">
        <f t="shared" si="17"/>
        <v>0.4338589981447124</v>
      </c>
      <c r="I306">
        <f>MAX(0,C306-E306-Rekenwaarden!$B$1)</f>
        <v>0</v>
      </c>
      <c r="J306">
        <f>MAX(0,D306-F306-Rekenwaarden!$B$1)</f>
        <v>0</v>
      </c>
      <c r="K306">
        <f t="shared" si="18"/>
        <v>10.78</v>
      </c>
      <c r="L306" s="3">
        <f t="shared" si="19"/>
        <v>1</v>
      </c>
      <c r="M306">
        <f>MAX(0,_xlfn.IFS(K306&lt;Rekenwaarden!$B$1,E306-K306,K306&gt;=Rekenwaarden!$B$1,E306-K306))</f>
        <v>0</v>
      </c>
      <c r="N306">
        <f>MAX(0,_xlfn.IFS(K306&lt;Rekenwaarden!$B$1,F306,K306&gt;=Rekenwaarden!$B$1,(K306-G306-E306-F306)*-1))</f>
        <v>4.8279999999999994</v>
      </c>
    </row>
    <row r="307" spans="1:14" x14ac:dyDescent="0.25">
      <c r="A307" s="1">
        <v>44136</v>
      </c>
      <c r="B307">
        <v>2.82</v>
      </c>
      <c r="C307">
        <v>0</v>
      </c>
      <c r="D307">
        <v>0.32700000000000001</v>
      </c>
      <c r="E307">
        <v>0</v>
      </c>
      <c r="F307">
        <v>20.099</v>
      </c>
      <c r="G307">
        <f t="shared" si="16"/>
        <v>2.4929999999999999</v>
      </c>
      <c r="H307" s="3">
        <f t="shared" si="17"/>
        <v>0.88404255319148939</v>
      </c>
      <c r="I307">
        <f>MAX(0,C307-E307-Rekenwaarden!$B$1)</f>
        <v>0</v>
      </c>
      <c r="J307">
        <f>MAX(0,D307-F307-Rekenwaarden!$B$1)</f>
        <v>0</v>
      </c>
      <c r="K307">
        <f t="shared" si="18"/>
        <v>2.82</v>
      </c>
      <c r="L307" s="3">
        <f t="shared" si="19"/>
        <v>1</v>
      </c>
      <c r="M307">
        <f>MAX(0,_xlfn.IFS(K307&lt;Rekenwaarden!$B$1,E307-K307,K307&gt;=Rekenwaarden!$B$1,E307-K307))</f>
        <v>0</v>
      </c>
      <c r="N307">
        <f>MAX(0,_xlfn.IFS(K307&lt;Rekenwaarden!$B$1,F307,K307&gt;=Rekenwaarden!$B$1,(K307-G307-E307-F307)*-1))</f>
        <v>20.099</v>
      </c>
    </row>
    <row r="308" spans="1:14" x14ac:dyDescent="0.25">
      <c r="A308" s="1">
        <v>44137</v>
      </c>
      <c r="B308">
        <v>2.82</v>
      </c>
      <c r="C308">
        <v>1.236</v>
      </c>
      <c r="D308">
        <v>0</v>
      </c>
      <c r="E308">
        <v>6.9080000000000004</v>
      </c>
      <c r="F308">
        <v>4.8070000000000004</v>
      </c>
      <c r="G308">
        <f t="shared" si="16"/>
        <v>1.5839999999999999</v>
      </c>
      <c r="H308" s="3">
        <f t="shared" si="17"/>
        <v>0.5617021276595745</v>
      </c>
      <c r="I308">
        <f>MAX(0,C308-E308-Rekenwaarden!$B$1)</f>
        <v>0</v>
      </c>
      <c r="J308">
        <f>MAX(0,D308-F308-Rekenwaarden!$B$1)</f>
        <v>0</v>
      </c>
      <c r="K308">
        <f t="shared" si="18"/>
        <v>2.82</v>
      </c>
      <c r="L308" s="3">
        <f t="shared" si="19"/>
        <v>1</v>
      </c>
      <c r="M308">
        <f>MAX(0,_xlfn.IFS(K308&lt;Rekenwaarden!$B$1,E308-K308,K308&gt;=Rekenwaarden!$B$1,E308-K308))</f>
        <v>4.088000000000001</v>
      </c>
      <c r="N308">
        <f>MAX(0,_xlfn.IFS(K308&lt;Rekenwaarden!$B$1,F308,K308&gt;=Rekenwaarden!$B$1,(K308-G308-E308-F308)*-1))</f>
        <v>4.8070000000000004</v>
      </c>
    </row>
    <row r="309" spans="1:14" x14ac:dyDescent="0.25">
      <c r="A309" s="1">
        <v>44138</v>
      </c>
      <c r="B309">
        <v>20.82</v>
      </c>
      <c r="C309">
        <v>16.265999999999998</v>
      </c>
      <c r="D309">
        <v>0</v>
      </c>
      <c r="E309">
        <v>6.5289999999999999</v>
      </c>
      <c r="F309">
        <v>4.7220000000000004</v>
      </c>
      <c r="G309">
        <f t="shared" si="16"/>
        <v>4.554000000000002</v>
      </c>
      <c r="H309" s="3">
        <f t="shared" si="17"/>
        <v>0.21873198847262257</v>
      </c>
      <c r="I309">
        <f>MAX(0,C309-E309-Rekenwaarden!$B$1)</f>
        <v>0.93699999999999761</v>
      </c>
      <c r="J309">
        <f>MAX(0,D309-F309-Rekenwaarden!$B$1)</f>
        <v>0</v>
      </c>
      <c r="K309">
        <f t="shared" si="18"/>
        <v>19.883000000000003</v>
      </c>
      <c r="L309" s="3">
        <f t="shared" si="19"/>
        <v>0.95499519692603274</v>
      </c>
      <c r="M309">
        <f>MAX(0,_xlfn.IFS(K309&lt;Rekenwaarden!$B$1,E309-K309,K309&gt;=Rekenwaarden!$B$1,E309-K309))</f>
        <v>0</v>
      </c>
      <c r="N309">
        <f>MAX(0,_xlfn.IFS(K309&lt;Rekenwaarden!$B$1,F309,K309&gt;=Rekenwaarden!$B$1,(K309-G309-E309-F309)*-1))</f>
        <v>0</v>
      </c>
    </row>
    <row r="310" spans="1:14" x14ac:dyDescent="0.25">
      <c r="A310" s="1">
        <v>44139</v>
      </c>
      <c r="B310">
        <v>21.81</v>
      </c>
      <c r="C310">
        <v>18.082999999999998</v>
      </c>
      <c r="D310">
        <v>0</v>
      </c>
      <c r="E310">
        <v>5.1230000000000002</v>
      </c>
      <c r="F310">
        <v>4.16</v>
      </c>
      <c r="G310">
        <f t="shared" si="16"/>
        <v>3.7270000000000003</v>
      </c>
      <c r="H310" s="3">
        <f t="shared" si="17"/>
        <v>0.17088491517652454</v>
      </c>
      <c r="I310">
        <f>MAX(0,C310-E310-Rekenwaarden!$B$1)</f>
        <v>4.1599999999999966</v>
      </c>
      <c r="J310">
        <f>MAX(0,D310-F310-Rekenwaarden!$B$1)</f>
        <v>0</v>
      </c>
      <c r="K310">
        <f t="shared" si="18"/>
        <v>17.650000000000002</v>
      </c>
      <c r="L310" s="3">
        <f t="shared" si="19"/>
        <v>0.80926180651077506</v>
      </c>
      <c r="M310">
        <f>MAX(0,_xlfn.IFS(K310&lt;Rekenwaarden!$B$1,E310-K310,K310&gt;=Rekenwaarden!$B$1,E310-K310))</f>
        <v>0</v>
      </c>
      <c r="N310">
        <f>MAX(0,_xlfn.IFS(K310&lt;Rekenwaarden!$B$1,F310,K310&gt;=Rekenwaarden!$B$1,(K310-G310-E310-F310)*-1))</f>
        <v>0</v>
      </c>
    </row>
    <row r="311" spans="1:14" x14ac:dyDescent="0.25">
      <c r="A311" s="1">
        <v>44140</v>
      </c>
      <c r="B311">
        <v>25.94</v>
      </c>
      <c r="C311">
        <v>20.466000000000001</v>
      </c>
      <c r="D311">
        <v>0</v>
      </c>
      <c r="E311">
        <v>5.0810000000000004</v>
      </c>
      <c r="F311">
        <v>3.9380000000000002</v>
      </c>
      <c r="G311">
        <f t="shared" si="16"/>
        <v>5.4740000000000002</v>
      </c>
      <c r="H311" s="3">
        <f t="shared" si="17"/>
        <v>0.21102544333076328</v>
      </c>
      <c r="I311">
        <f>MAX(0,C311-E311-Rekenwaarden!$B$1)</f>
        <v>6.5850000000000009</v>
      </c>
      <c r="J311">
        <f>MAX(0,D311-F311-Rekenwaarden!$B$1)</f>
        <v>0</v>
      </c>
      <c r="K311">
        <f t="shared" si="18"/>
        <v>19.355</v>
      </c>
      <c r="L311" s="3">
        <f t="shared" si="19"/>
        <v>0.74614494988434843</v>
      </c>
      <c r="M311">
        <f>MAX(0,_xlfn.IFS(K311&lt;Rekenwaarden!$B$1,E311-K311,K311&gt;=Rekenwaarden!$B$1,E311-K311))</f>
        <v>0</v>
      </c>
      <c r="N311">
        <f>MAX(0,_xlfn.IFS(K311&lt;Rekenwaarden!$B$1,F311,K311&gt;=Rekenwaarden!$B$1,(K311-G311-E311-F311)*-1))</f>
        <v>0</v>
      </c>
    </row>
    <row r="312" spans="1:14" x14ac:dyDescent="0.25">
      <c r="A312" s="1">
        <v>44141</v>
      </c>
      <c r="B312">
        <v>26.22</v>
      </c>
      <c r="C312">
        <v>20.75</v>
      </c>
      <c r="D312">
        <v>0</v>
      </c>
      <c r="E312">
        <v>7.57</v>
      </c>
      <c r="F312">
        <v>3.8460000000000001</v>
      </c>
      <c r="G312">
        <f t="shared" si="16"/>
        <v>5.4699999999999989</v>
      </c>
      <c r="H312" s="3">
        <f t="shared" si="17"/>
        <v>0.20861937452326465</v>
      </c>
      <c r="I312">
        <f>MAX(0,C312-E312-Rekenwaarden!$B$1)</f>
        <v>4.379999999999999</v>
      </c>
      <c r="J312">
        <f>MAX(0,D312-F312-Rekenwaarden!$B$1)</f>
        <v>0</v>
      </c>
      <c r="K312">
        <f t="shared" si="18"/>
        <v>21.84</v>
      </c>
      <c r="L312" s="3">
        <f t="shared" si="19"/>
        <v>0.83295194508009152</v>
      </c>
      <c r="M312">
        <f>MAX(0,_xlfn.IFS(K312&lt;Rekenwaarden!$B$1,E312-K312,K312&gt;=Rekenwaarden!$B$1,E312-K312))</f>
        <v>0</v>
      </c>
      <c r="N312">
        <f>MAX(0,_xlfn.IFS(K312&lt;Rekenwaarden!$B$1,F312,K312&gt;=Rekenwaarden!$B$1,(K312-G312-E312-F312)*-1))</f>
        <v>0</v>
      </c>
    </row>
    <row r="313" spans="1:14" x14ac:dyDescent="0.25">
      <c r="A313" s="1">
        <v>44142</v>
      </c>
      <c r="B313">
        <v>19.54</v>
      </c>
      <c r="C313">
        <v>0</v>
      </c>
      <c r="D313">
        <v>12.72</v>
      </c>
      <c r="E313">
        <v>0</v>
      </c>
      <c r="F313">
        <v>13.108000000000001</v>
      </c>
      <c r="G313">
        <f t="shared" si="16"/>
        <v>6.8199999999999985</v>
      </c>
      <c r="H313" s="3">
        <f t="shared" si="17"/>
        <v>0.34902763561924249</v>
      </c>
      <c r="I313">
        <f>MAX(0,C313-E313-Rekenwaarden!$B$1)</f>
        <v>0</v>
      </c>
      <c r="J313">
        <f>MAX(0,D313-F313-Rekenwaarden!$B$1)</f>
        <v>0</v>
      </c>
      <c r="K313">
        <f t="shared" si="18"/>
        <v>19.54</v>
      </c>
      <c r="L313" s="3">
        <f t="shared" si="19"/>
        <v>1</v>
      </c>
      <c r="M313">
        <f>MAX(0,_xlfn.IFS(K313&lt;Rekenwaarden!$B$1,E313-K313,K313&gt;=Rekenwaarden!$B$1,E313-K313))</f>
        <v>0</v>
      </c>
      <c r="N313">
        <f>MAX(0,_xlfn.IFS(K313&lt;Rekenwaarden!$B$1,F313,K313&gt;=Rekenwaarden!$B$1,(K313-G313-E313-F313)*-1))</f>
        <v>0.3879999999999999</v>
      </c>
    </row>
    <row r="314" spans="1:14" x14ac:dyDescent="0.25">
      <c r="A314" s="1">
        <v>44143</v>
      </c>
      <c r="B314">
        <v>11.12</v>
      </c>
      <c r="C314">
        <v>0</v>
      </c>
      <c r="D314">
        <v>3.4550000000000001</v>
      </c>
      <c r="E314">
        <v>0</v>
      </c>
      <c r="F314">
        <v>17.265999999999998</v>
      </c>
      <c r="G314">
        <f t="shared" si="16"/>
        <v>7.6649999999999991</v>
      </c>
      <c r="H314" s="3">
        <f t="shared" si="17"/>
        <v>0.68929856115107913</v>
      </c>
      <c r="I314">
        <f>MAX(0,C314-E314-Rekenwaarden!$B$1)</f>
        <v>0</v>
      </c>
      <c r="J314">
        <f>MAX(0,D314-F314-Rekenwaarden!$B$1)</f>
        <v>0</v>
      </c>
      <c r="K314">
        <f t="shared" si="18"/>
        <v>11.12</v>
      </c>
      <c r="L314" s="3">
        <f t="shared" si="19"/>
        <v>1</v>
      </c>
      <c r="M314">
        <f>MAX(0,_xlfn.IFS(K314&lt;Rekenwaarden!$B$1,E314-K314,K314&gt;=Rekenwaarden!$B$1,E314-K314))</f>
        <v>0</v>
      </c>
      <c r="N314">
        <f>MAX(0,_xlfn.IFS(K314&lt;Rekenwaarden!$B$1,F314,K314&gt;=Rekenwaarden!$B$1,(K314-G314-E314-F314)*-1))</f>
        <v>13.810999999999998</v>
      </c>
    </row>
    <row r="315" spans="1:14" x14ac:dyDescent="0.25">
      <c r="A315" s="1">
        <v>44144</v>
      </c>
      <c r="B315">
        <v>8.3699999999999992</v>
      </c>
      <c r="C315">
        <v>4.0979999999999999</v>
      </c>
      <c r="D315">
        <v>0</v>
      </c>
      <c r="E315">
        <v>6.1660000000000004</v>
      </c>
      <c r="F315">
        <v>4.38</v>
      </c>
      <c r="G315">
        <f t="shared" si="16"/>
        <v>4.2719999999999994</v>
      </c>
      <c r="H315" s="3">
        <f t="shared" si="17"/>
        <v>0.51039426523297493</v>
      </c>
      <c r="I315">
        <f>MAX(0,C315-E315-Rekenwaarden!$B$1)</f>
        <v>0</v>
      </c>
      <c r="J315">
        <f>MAX(0,D315-F315-Rekenwaarden!$B$1)</f>
        <v>0</v>
      </c>
      <c r="K315">
        <f t="shared" si="18"/>
        <v>8.3699999999999992</v>
      </c>
      <c r="L315" s="3">
        <f t="shared" si="19"/>
        <v>1</v>
      </c>
      <c r="M315">
        <f>MAX(0,_xlfn.IFS(K315&lt;Rekenwaarden!$B$1,E315-K315,K315&gt;=Rekenwaarden!$B$1,E315-K315))</f>
        <v>0</v>
      </c>
      <c r="N315">
        <f>MAX(0,_xlfn.IFS(K315&lt;Rekenwaarden!$B$1,F315,K315&gt;=Rekenwaarden!$B$1,(K315-G315-E315-F315)*-1))</f>
        <v>4.38</v>
      </c>
    </row>
    <row r="316" spans="1:14" x14ac:dyDescent="0.25">
      <c r="A316" s="1">
        <v>44145</v>
      </c>
      <c r="B316">
        <v>3.53</v>
      </c>
      <c r="C316">
        <v>1.3480000000000001</v>
      </c>
      <c r="D316">
        <v>0</v>
      </c>
      <c r="E316">
        <v>10.269</v>
      </c>
      <c r="F316">
        <v>4.702</v>
      </c>
      <c r="G316">
        <f t="shared" si="16"/>
        <v>2.1819999999999995</v>
      </c>
      <c r="H316" s="3">
        <f t="shared" si="17"/>
        <v>0.61813031161473075</v>
      </c>
      <c r="I316">
        <f>MAX(0,C316-E316-Rekenwaarden!$B$1)</f>
        <v>0</v>
      </c>
      <c r="J316">
        <f>MAX(0,D316-F316-Rekenwaarden!$B$1)</f>
        <v>0</v>
      </c>
      <c r="K316">
        <f t="shared" si="18"/>
        <v>3.53</v>
      </c>
      <c r="L316" s="3">
        <f t="shared" si="19"/>
        <v>1</v>
      </c>
      <c r="M316">
        <f>MAX(0,_xlfn.IFS(K316&lt;Rekenwaarden!$B$1,E316-K316,K316&gt;=Rekenwaarden!$B$1,E316-K316))</f>
        <v>6.7390000000000008</v>
      </c>
      <c r="N316">
        <f>MAX(0,_xlfn.IFS(K316&lt;Rekenwaarden!$B$1,F316,K316&gt;=Rekenwaarden!$B$1,(K316-G316-E316-F316)*-1))</f>
        <v>4.702</v>
      </c>
    </row>
    <row r="317" spans="1:14" x14ac:dyDescent="0.25">
      <c r="A317" s="1">
        <v>44146</v>
      </c>
      <c r="B317">
        <v>6.5</v>
      </c>
      <c r="C317">
        <v>2.6739999999999999</v>
      </c>
      <c r="D317">
        <v>0</v>
      </c>
      <c r="E317">
        <v>10.446999999999999</v>
      </c>
      <c r="F317">
        <v>5.2069999999999999</v>
      </c>
      <c r="G317">
        <f t="shared" si="16"/>
        <v>3.8260000000000001</v>
      </c>
      <c r="H317" s="3">
        <f t="shared" si="17"/>
        <v>0.58861538461538465</v>
      </c>
      <c r="I317">
        <f>MAX(0,C317-E317-Rekenwaarden!$B$1)</f>
        <v>0</v>
      </c>
      <c r="J317">
        <f>MAX(0,D317-F317-Rekenwaarden!$B$1)</f>
        <v>0</v>
      </c>
      <c r="K317">
        <f t="shared" si="18"/>
        <v>6.5</v>
      </c>
      <c r="L317" s="3">
        <f t="shared" si="19"/>
        <v>1</v>
      </c>
      <c r="M317">
        <f>MAX(0,_xlfn.IFS(K317&lt;Rekenwaarden!$B$1,E317-K317,K317&gt;=Rekenwaarden!$B$1,E317-K317))</f>
        <v>3.9469999999999992</v>
      </c>
      <c r="N317">
        <f>MAX(0,_xlfn.IFS(K317&lt;Rekenwaarden!$B$1,F317,K317&gt;=Rekenwaarden!$B$1,(K317-G317-E317-F317)*-1))</f>
        <v>5.2069999999999999</v>
      </c>
    </row>
    <row r="318" spans="1:14" x14ac:dyDescent="0.25">
      <c r="A318" s="1">
        <v>44147</v>
      </c>
      <c r="B318">
        <v>13.23</v>
      </c>
      <c r="C318">
        <v>7.7869999999999999</v>
      </c>
      <c r="D318">
        <v>0</v>
      </c>
      <c r="E318">
        <v>6.1920000000000002</v>
      </c>
      <c r="F318">
        <v>4.7210000000000001</v>
      </c>
      <c r="G318">
        <f t="shared" si="16"/>
        <v>5.4430000000000005</v>
      </c>
      <c r="H318" s="3">
        <f t="shared" si="17"/>
        <v>0.41141345427059717</v>
      </c>
      <c r="I318">
        <f>MAX(0,C318-E318-Rekenwaarden!$B$1)</f>
        <v>0</v>
      </c>
      <c r="J318">
        <f>MAX(0,D318-F318-Rekenwaarden!$B$1)</f>
        <v>0</v>
      </c>
      <c r="K318">
        <f t="shared" si="18"/>
        <v>13.23</v>
      </c>
      <c r="L318" s="3">
        <f t="shared" si="19"/>
        <v>1</v>
      </c>
      <c r="M318">
        <f>MAX(0,_xlfn.IFS(K318&lt;Rekenwaarden!$B$1,E318-K318,K318&gt;=Rekenwaarden!$B$1,E318-K318))</f>
        <v>0</v>
      </c>
      <c r="N318">
        <f>MAX(0,_xlfn.IFS(K318&lt;Rekenwaarden!$B$1,F318,K318&gt;=Rekenwaarden!$B$1,(K318-G318-E318-F318)*-1))</f>
        <v>3.1260000000000003</v>
      </c>
    </row>
    <row r="319" spans="1:14" x14ac:dyDescent="0.25">
      <c r="A319" s="1">
        <v>44148</v>
      </c>
      <c r="B319">
        <v>2.04</v>
      </c>
      <c r="C319">
        <v>0.373</v>
      </c>
      <c r="D319">
        <v>0</v>
      </c>
      <c r="E319">
        <v>9.484</v>
      </c>
      <c r="F319">
        <v>4.4880000000000004</v>
      </c>
      <c r="G319">
        <f t="shared" si="16"/>
        <v>1.667</v>
      </c>
      <c r="H319" s="3">
        <f t="shared" si="17"/>
        <v>0.81715686274509802</v>
      </c>
      <c r="I319">
        <f>MAX(0,C319-E319-Rekenwaarden!$B$1)</f>
        <v>0</v>
      </c>
      <c r="J319">
        <f>MAX(0,D319-F319-Rekenwaarden!$B$1)</f>
        <v>0</v>
      </c>
      <c r="K319">
        <f t="shared" si="18"/>
        <v>2.04</v>
      </c>
      <c r="L319" s="3">
        <f t="shared" si="19"/>
        <v>1</v>
      </c>
      <c r="M319">
        <f>MAX(0,_xlfn.IFS(K319&lt;Rekenwaarden!$B$1,E319-K319,K319&gt;=Rekenwaarden!$B$1,E319-K319))</f>
        <v>7.444</v>
      </c>
      <c r="N319">
        <f>MAX(0,_xlfn.IFS(K319&lt;Rekenwaarden!$B$1,F319,K319&gt;=Rekenwaarden!$B$1,(K319-G319-E319-F319)*-1))</f>
        <v>4.4880000000000004</v>
      </c>
    </row>
    <row r="320" spans="1:14" x14ac:dyDescent="0.25">
      <c r="A320" s="1">
        <v>44149</v>
      </c>
      <c r="B320">
        <v>11.7</v>
      </c>
      <c r="C320">
        <v>0</v>
      </c>
      <c r="D320">
        <v>7.1219999999999999</v>
      </c>
      <c r="E320">
        <v>0</v>
      </c>
      <c r="F320">
        <v>14.967000000000001</v>
      </c>
      <c r="G320">
        <f t="shared" si="16"/>
        <v>4.5779999999999994</v>
      </c>
      <c r="H320" s="3">
        <f t="shared" si="17"/>
        <v>0.39128205128205124</v>
      </c>
      <c r="I320">
        <f>MAX(0,C320-E320-Rekenwaarden!$B$1)</f>
        <v>0</v>
      </c>
      <c r="J320">
        <f>MAX(0,D320-F320-Rekenwaarden!$B$1)</f>
        <v>0</v>
      </c>
      <c r="K320">
        <f t="shared" si="18"/>
        <v>11.7</v>
      </c>
      <c r="L320" s="3">
        <f t="shared" si="19"/>
        <v>1</v>
      </c>
      <c r="M320">
        <f>MAX(0,_xlfn.IFS(K320&lt;Rekenwaarden!$B$1,E320-K320,K320&gt;=Rekenwaarden!$B$1,E320-K320))</f>
        <v>0</v>
      </c>
      <c r="N320">
        <f>MAX(0,_xlfn.IFS(K320&lt;Rekenwaarden!$B$1,F320,K320&gt;=Rekenwaarden!$B$1,(K320-G320-E320-F320)*-1))</f>
        <v>7.8450000000000006</v>
      </c>
    </row>
    <row r="321" spans="1:14" x14ac:dyDescent="0.25">
      <c r="A321" s="1">
        <v>44150</v>
      </c>
      <c r="B321">
        <v>2.16</v>
      </c>
      <c r="C321">
        <v>0</v>
      </c>
      <c r="D321">
        <v>1.0980000000000001</v>
      </c>
      <c r="E321">
        <v>0</v>
      </c>
      <c r="F321">
        <v>18.602</v>
      </c>
      <c r="G321">
        <f t="shared" si="16"/>
        <v>1.0620000000000001</v>
      </c>
      <c r="H321" s="3">
        <f t="shared" si="17"/>
        <v>0.49166666666666664</v>
      </c>
      <c r="I321">
        <f>MAX(0,C321-E321-Rekenwaarden!$B$1)</f>
        <v>0</v>
      </c>
      <c r="J321">
        <f>MAX(0,D321-F321-Rekenwaarden!$B$1)</f>
        <v>0</v>
      </c>
      <c r="K321">
        <f t="shared" si="18"/>
        <v>2.16</v>
      </c>
      <c r="L321" s="3">
        <f t="shared" si="19"/>
        <v>1</v>
      </c>
      <c r="M321">
        <f>MAX(0,_xlfn.IFS(K321&lt;Rekenwaarden!$B$1,E321-K321,K321&gt;=Rekenwaarden!$B$1,E321-K321))</f>
        <v>0</v>
      </c>
      <c r="N321">
        <f>MAX(0,_xlfn.IFS(K321&lt;Rekenwaarden!$B$1,F321,K321&gt;=Rekenwaarden!$B$1,(K321-G321-E321-F321)*-1))</f>
        <v>18.602</v>
      </c>
    </row>
    <row r="322" spans="1:14" x14ac:dyDescent="0.25">
      <c r="A322" s="1">
        <v>44151</v>
      </c>
      <c r="B322">
        <v>2</v>
      </c>
      <c r="C322">
        <v>0.30399999999999999</v>
      </c>
      <c r="D322">
        <v>0</v>
      </c>
      <c r="E322">
        <v>7.5039999999999996</v>
      </c>
      <c r="F322">
        <v>4.3010000000000002</v>
      </c>
      <c r="G322">
        <f t="shared" si="16"/>
        <v>1.696</v>
      </c>
      <c r="H322" s="3">
        <f t="shared" si="17"/>
        <v>0.84799999999999998</v>
      </c>
      <c r="I322">
        <f>MAX(0,C322-E322-Rekenwaarden!$B$1)</f>
        <v>0</v>
      </c>
      <c r="J322">
        <f>MAX(0,D322-F322-Rekenwaarden!$B$1)</f>
        <v>0</v>
      </c>
      <c r="K322">
        <f t="shared" si="18"/>
        <v>2</v>
      </c>
      <c r="L322" s="3">
        <f t="shared" si="19"/>
        <v>1</v>
      </c>
      <c r="M322">
        <f>MAX(0,_xlfn.IFS(K322&lt;Rekenwaarden!$B$1,E322-K322,K322&gt;=Rekenwaarden!$B$1,E322-K322))</f>
        <v>5.5039999999999996</v>
      </c>
      <c r="N322">
        <f>MAX(0,_xlfn.IFS(K322&lt;Rekenwaarden!$B$1,F322,K322&gt;=Rekenwaarden!$B$1,(K322-G322-E322-F322)*-1))</f>
        <v>4.3010000000000002</v>
      </c>
    </row>
    <row r="323" spans="1:14" x14ac:dyDescent="0.25">
      <c r="A323" s="1">
        <v>44152</v>
      </c>
      <c r="B323">
        <v>2.88</v>
      </c>
      <c r="C323">
        <v>0.57899999999999996</v>
      </c>
      <c r="D323">
        <v>0</v>
      </c>
      <c r="E323">
        <v>8.6050000000000004</v>
      </c>
      <c r="F323">
        <v>4.2300000000000004</v>
      </c>
      <c r="G323">
        <f t="shared" ref="G323:G367" si="20">B323-C323-D323</f>
        <v>2.3010000000000002</v>
      </c>
      <c r="H323" s="3">
        <f t="shared" ref="H323:H367" si="21">G323/B323</f>
        <v>0.79895833333333344</v>
      </c>
      <c r="I323">
        <f>MAX(0,C323-E323-Rekenwaarden!$B$1)</f>
        <v>0</v>
      </c>
      <c r="J323">
        <f>MAX(0,D323-F323-Rekenwaarden!$B$1)</f>
        <v>0</v>
      </c>
      <c r="K323">
        <f t="shared" ref="K323:K367" si="22">B323-I323-J323</f>
        <v>2.88</v>
      </c>
      <c r="L323" s="3">
        <f t="shared" ref="L323:L367" si="23">K323/B323</f>
        <v>1</v>
      </c>
      <c r="M323">
        <f>MAX(0,_xlfn.IFS(K323&lt;Rekenwaarden!$B$1,E323-K323,K323&gt;=Rekenwaarden!$B$1,E323-K323))</f>
        <v>5.7250000000000005</v>
      </c>
      <c r="N323">
        <f>MAX(0,_xlfn.IFS(K323&lt;Rekenwaarden!$B$1,F323,K323&gt;=Rekenwaarden!$B$1,(K323-G323-E323-F323)*-1))</f>
        <v>4.2300000000000004</v>
      </c>
    </row>
    <row r="324" spans="1:14" x14ac:dyDescent="0.25">
      <c r="A324" s="1">
        <v>44153</v>
      </c>
      <c r="B324">
        <v>24.57</v>
      </c>
      <c r="C324">
        <v>20.524999999999999</v>
      </c>
      <c r="D324">
        <v>0</v>
      </c>
      <c r="E324">
        <v>6.9829999999999997</v>
      </c>
      <c r="F324">
        <v>4.2069999999999999</v>
      </c>
      <c r="G324">
        <f t="shared" si="20"/>
        <v>4.0450000000000017</v>
      </c>
      <c r="H324" s="3">
        <f t="shared" si="21"/>
        <v>0.1646316646316647</v>
      </c>
      <c r="I324">
        <f>MAX(0,C324-E324-Rekenwaarden!$B$1)</f>
        <v>4.7419999999999973</v>
      </c>
      <c r="J324">
        <f>MAX(0,D324-F324-Rekenwaarden!$B$1)</f>
        <v>0</v>
      </c>
      <c r="K324">
        <f t="shared" si="22"/>
        <v>19.828000000000003</v>
      </c>
      <c r="L324" s="3">
        <f t="shared" si="23"/>
        <v>0.80700040700040709</v>
      </c>
      <c r="M324">
        <f>MAX(0,_xlfn.IFS(K324&lt;Rekenwaarden!$B$1,E324-K324,K324&gt;=Rekenwaarden!$B$1,E324-K324))</f>
        <v>0</v>
      </c>
      <c r="N324">
        <f>MAX(0,_xlfn.IFS(K324&lt;Rekenwaarden!$B$1,F324,K324&gt;=Rekenwaarden!$B$1,(K324-G324-E324-F324)*-1))</f>
        <v>0</v>
      </c>
    </row>
    <row r="325" spans="1:14" x14ac:dyDescent="0.25">
      <c r="A325" s="1">
        <v>44154</v>
      </c>
      <c r="B325">
        <v>4.68</v>
      </c>
      <c r="C325">
        <v>2.1059999999999999</v>
      </c>
      <c r="D325">
        <v>0</v>
      </c>
      <c r="E325">
        <v>11.711</v>
      </c>
      <c r="F325">
        <v>4.2050000000000001</v>
      </c>
      <c r="G325">
        <f t="shared" si="20"/>
        <v>2.5739999999999998</v>
      </c>
      <c r="H325" s="3">
        <f t="shared" si="21"/>
        <v>0.55000000000000004</v>
      </c>
      <c r="I325">
        <f>MAX(0,C325-E325-Rekenwaarden!$B$1)</f>
        <v>0</v>
      </c>
      <c r="J325">
        <f>MAX(0,D325-F325-Rekenwaarden!$B$1)</f>
        <v>0</v>
      </c>
      <c r="K325">
        <f t="shared" si="22"/>
        <v>4.68</v>
      </c>
      <c r="L325" s="3">
        <f t="shared" si="23"/>
        <v>1</v>
      </c>
      <c r="M325">
        <f>MAX(0,_xlfn.IFS(K325&lt;Rekenwaarden!$B$1,E325-K325,K325&gt;=Rekenwaarden!$B$1,E325-K325))</f>
        <v>7.0310000000000006</v>
      </c>
      <c r="N325">
        <f>MAX(0,_xlfn.IFS(K325&lt;Rekenwaarden!$B$1,F325,K325&gt;=Rekenwaarden!$B$1,(K325-G325-E325-F325)*-1))</f>
        <v>4.2050000000000001</v>
      </c>
    </row>
    <row r="326" spans="1:14" x14ac:dyDescent="0.25">
      <c r="A326" s="1">
        <v>44155</v>
      </c>
      <c r="B326">
        <v>14.26</v>
      </c>
      <c r="C326">
        <v>10.11</v>
      </c>
      <c r="D326">
        <v>0</v>
      </c>
      <c r="E326">
        <v>9.6059999999999999</v>
      </c>
      <c r="F326">
        <v>4.2759999999999998</v>
      </c>
      <c r="G326">
        <f t="shared" si="20"/>
        <v>4.1500000000000004</v>
      </c>
      <c r="H326" s="3">
        <f t="shared" si="21"/>
        <v>0.29102384291725109</v>
      </c>
      <c r="I326">
        <f>MAX(0,C326-E326-Rekenwaarden!$B$1)</f>
        <v>0</v>
      </c>
      <c r="J326">
        <f>MAX(0,D326-F326-Rekenwaarden!$B$1)</f>
        <v>0</v>
      </c>
      <c r="K326">
        <f t="shared" si="22"/>
        <v>14.26</v>
      </c>
      <c r="L326" s="3">
        <f t="shared" si="23"/>
        <v>1</v>
      </c>
      <c r="M326">
        <f>MAX(0,_xlfn.IFS(K326&lt;Rekenwaarden!$B$1,E326-K326,K326&gt;=Rekenwaarden!$B$1,E326-K326))</f>
        <v>0</v>
      </c>
      <c r="N326">
        <f>MAX(0,_xlfn.IFS(K326&lt;Rekenwaarden!$B$1,F326,K326&gt;=Rekenwaarden!$B$1,(K326-G326-E326-F326)*-1))</f>
        <v>3.7720000000000002</v>
      </c>
    </row>
    <row r="327" spans="1:14" x14ac:dyDescent="0.25">
      <c r="A327" s="1">
        <v>44156</v>
      </c>
      <c r="B327">
        <v>4.34</v>
      </c>
      <c r="C327">
        <v>0</v>
      </c>
      <c r="D327">
        <v>2.202</v>
      </c>
      <c r="E327">
        <v>0</v>
      </c>
      <c r="F327">
        <v>16.295999999999999</v>
      </c>
      <c r="G327">
        <f t="shared" si="20"/>
        <v>2.1379999999999999</v>
      </c>
      <c r="H327" s="3">
        <f t="shared" si="21"/>
        <v>0.4926267281105991</v>
      </c>
      <c r="I327">
        <f>MAX(0,C327-E327-Rekenwaarden!$B$1)</f>
        <v>0</v>
      </c>
      <c r="J327">
        <f>MAX(0,D327-F327-Rekenwaarden!$B$1)</f>
        <v>0</v>
      </c>
      <c r="K327">
        <f t="shared" si="22"/>
        <v>4.34</v>
      </c>
      <c r="L327" s="3">
        <f t="shared" si="23"/>
        <v>1</v>
      </c>
      <c r="M327">
        <f>MAX(0,_xlfn.IFS(K327&lt;Rekenwaarden!$B$1,E327-K327,K327&gt;=Rekenwaarden!$B$1,E327-K327))</f>
        <v>0</v>
      </c>
      <c r="N327">
        <f>MAX(0,_xlfn.IFS(K327&lt;Rekenwaarden!$B$1,F327,K327&gt;=Rekenwaarden!$B$1,(K327-G327-E327-F327)*-1))</f>
        <v>16.295999999999999</v>
      </c>
    </row>
    <row r="328" spans="1:14" x14ac:dyDescent="0.25">
      <c r="A328" s="1">
        <v>44157</v>
      </c>
      <c r="B328">
        <v>0.56000000000000005</v>
      </c>
      <c r="C328">
        <v>0</v>
      </c>
      <c r="D328">
        <v>0</v>
      </c>
      <c r="E328">
        <v>0</v>
      </c>
      <c r="F328">
        <v>20.007000000000001</v>
      </c>
      <c r="G328">
        <f t="shared" si="20"/>
        <v>0.56000000000000005</v>
      </c>
      <c r="H328" s="3">
        <f t="shared" si="21"/>
        <v>1</v>
      </c>
      <c r="I328">
        <f>MAX(0,C328-E328-Rekenwaarden!$B$1)</f>
        <v>0</v>
      </c>
      <c r="J328">
        <f>MAX(0,D328-F328-Rekenwaarden!$B$1)</f>
        <v>0</v>
      </c>
      <c r="K328">
        <f t="shared" si="22"/>
        <v>0.56000000000000005</v>
      </c>
      <c r="L328" s="3">
        <f t="shared" si="23"/>
        <v>1</v>
      </c>
      <c r="M328">
        <f>MAX(0,_xlfn.IFS(K328&lt;Rekenwaarden!$B$1,E328-K328,K328&gt;=Rekenwaarden!$B$1,E328-K328))</f>
        <v>0</v>
      </c>
      <c r="N328">
        <f>MAX(0,_xlfn.IFS(K328&lt;Rekenwaarden!$B$1,F328,K328&gt;=Rekenwaarden!$B$1,(K328-G328-E328-F328)*-1))</f>
        <v>20.007000000000001</v>
      </c>
    </row>
    <row r="329" spans="1:14" x14ac:dyDescent="0.25">
      <c r="A329" s="1">
        <v>44158</v>
      </c>
      <c r="B329">
        <v>14.93</v>
      </c>
      <c r="C329">
        <v>10.08</v>
      </c>
      <c r="D329">
        <v>0</v>
      </c>
      <c r="E329">
        <v>6.4969999999999999</v>
      </c>
      <c r="F329">
        <v>4.8259999999999996</v>
      </c>
      <c r="G329">
        <f t="shared" si="20"/>
        <v>4.8499999999999996</v>
      </c>
      <c r="H329" s="3">
        <f t="shared" si="21"/>
        <v>0.32484929671801738</v>
      </c>
      <c r="I329">
        <f>MAX(0,C329-E329-Rekenwaarden!$B$1)</f>
        <v>0</v>
      </c>
      <c r="J329">
        <f>MAX(0,D329-F329-Rekenwaarden!$B$1)</f>
        <v>0</v>
      </c>
      <c r="K329">
        <f t="shared" si="22"/>
        <v>14.93</v>
      </c>
      <c r="L329" s="3">
        <f t="shared" si="23"/>
        <v>1</v>
      </c>
      <c r="M329">
        <f>MAX(0,_xlfn.IFS(K329&lt;Rekenwaarden!$B$1,E329-K329,K329&gt;=Rekenwaarden!$B$1,E329-K329))</f>
        <v>0</v>
      </c>
      <c r="N329">
        <f>MAX(0,_xlfn.IFS(K329&lt;Rekenwaarden!$B$1,F329,K329&gt;=Rekenwaarden!$B$1,(K329-G329-E329-F329)*-1))</f>
        <v>1.2429999999999994</v>
      </c>
    </row>
    <row r="330" spans="1:14" x14ac:dyDescent="0.25">
      <c r="A330" s="1">
        <v>44159</v>
      </c>
      <c r="B330">
        <v>15.63</v>
      </c>
      <c r="C330">
        <v>9.7810000000000006</v>
      </c>
      <c r="D330">
        <v>0</v>
      </c>
      <c r="E330">
        <v>7.1459999999999999</v>
      </c>
      <c r="F330">
        <v>5.1040000000000001</v>
      </c>
      <c r="G330">
        <f t="shared" si="20"/>
        <v>5.8490000000000002</v>
      </c>
      <c r="H330" s="3">
        <f t="shared" si="21"/>
        <v>0.37421625079974408</v>
      </c>
      <c r="I330">
        <f>MAX(0,C330-E330-Rekenwaarden!$B$1)</f>
        <v>0</v>
      </c>
      <c r="J330">
        <f>MAX(0,D330-F330-Rekenwaarden!$B$1)</f>
        <v>0</v>
      </c>
      <c r="K330">
        <f t="shared" si="22"/>
        <v>15.63</v>
      </c>
      <c r="L330" s="3">
        <f t="shared" si="23"/>
        <v>1</v>
      </c>
      <c r="M330">
        <f>MAX(0,_xlfn.IFS(K330&lt;Rekenwaarden!$B$1,E330-K330,K330&gt;=Rekenwaarden!$B$1,E330-K330))</f>
        <v>0</v>
      </c>
      <c r="N330">
        <f>MAX(0,_xlfn.IFS(K330&lt;Rekenwaarden!$B$1,F330,K330&gt;=Rekenwaarden!$B$1,(K330-G330-E330-F330)*-1))</f>
        <v>2.4689999999999994</v>
      </c>
    </row>
    <row r="331" spans="1:14" x14ac:dyDescent="0.25">
      <c r="A331" s="1">
        <v>44160</v>
      </c>
      <c r="B331">
        <v>10.94</v>
      </c>
      <c r="C331">
        <v>8.2059999999999995</v>
      </c>
      <c r="D331">
        <v>0</v>
      </c>
      <c r="E331">
        <v>5.1239999999999997</v>
      </c>
      <c r="F331">
        <v>4.8949999999999996</v>
      </c>
      <c r="G331">
        <f t="shared" si="20"/>
        <v>2.734</v>
      </c>
      <c r="H331" s="3">
        <f t="shared" si="21"/>
        <v>0.24990859232175502</v>
      </c>
      <c r="I331">
        <f>MAX(0,C331-E331-Rekenwaarden!$B$1)</f>
        <v>0</v>
      </c>
      <c r="J331">
        <f>MAX(0,D331-F331-Rekenwaarden!$B$1)</f>
        <v>0</v>
      </c>
      <c r="K331">
        <f t="shared" si="22"/>
        <v>10.94</v>
      </c>
      <c r="L331" s="3">
        <f t="shared" si="23"/>
        <v>1</v>
      </c>
      <c r="M331">
        <f>MAX(0,_xlfn.IFS(K331&lt;Rekenwaarden!$B$1,E331-K331,K331&gt;=Rekenwaarden!$B$1,E331-K331))</f>
        <v>0</v>
      </c>
      <c r="N331">
        <f>MAX(0,_xlfn.IFS(K331&lt;Rekenwaarden!$B$1,F331,K331&gt;=Rekenwaarden!$B$1,(K331-G331-E331-F331)*-1))</f>
        <v>1.8129999999999997</v>
      </c>
    </row>
    <row r="332" spans="1:14" x14ac:dyDescent="0.25">
      <c r="A332" s="1">
        <v>44161</v>
      </c>
      <c r="B332">
        <v>2.92</v>
      </c>
      <c r="C332">
        <v>0.53300000000000003</v>
      </c>
      <c r="D332">
        <v>0</v>
      </c>
      <c r="E332">
        <v>9.2609999999999992</v>
      </c>
      <c r="F332">
        <v>4.8339999999999996</v>
      </c>
      <c r="G332">
        <f t="shared" si="20"/>
        <v>2.387</v>
      </c>
      <c r="H332" s="3">
        <f t="shared" si="21"/>
        <v>0.81746575342465755</v>
      </c>
      <c r="I332">
        <f>MAX(0,C332-E332-Rekenwaarden!$B$1)</f>
        <v>0</v>
      </c>
      <c r="J332">
        <f>MAX(0,D332-F332-Rekenwaarden!$B$1)</f>
        <v>0</v>
      </c>
      <c r="K332">
        <f t="shared" si="22"/>
        <v>2.92</v>
      </c>
      <c r="L332" s="3">
        <f t="shared" si="23"/>
        <v>1</v>
      </c>
      <c r="M332">
        <f>MAX(0,_xlfn.IFS(K332&lt;Rekenwaarden!$B$1,E332-K332,K332&gt;=Rekenwaarden!$B$1,E332-K332))</f>
        <v>6.3409999999999993</v>
      </c>
      <c r="N332">
        <f>MAX(0,_xlfn.IFS(K332&lt;Rekenwaarden!$B$1,F332,K332&gt;=Rekenwaarden!$B$1,(K332-G332-E332-F332)*-1))</f>
        <v>4.8339999999999996</v>
      </c>
    </row>
    <row r="333" spans="1:14" x14ac:dyDescent="0.25">
      <c r="A333" s="1">
        <v>44162</v>
      </c>
      <c r="B333">
        <v>0.86</v>
      </c>
      <c r="C333">
        <v>0</v>
      </c>
      <c r="D333">
        <v>0</v>
      </c>
      <c r="E333">
        <v>6.7679999999999998</v>
      </c>
      <c r="F333">
        <v>5.1150000000000002</v>
      </c>
      <c r="G333">
        <f t="shared" si="20"/>
        <v>0.86</v>
      </c>
      <c r="H333" s="3">
        <f t="shared" si="21"/>
        <v>1</v>
      </c>
      <c r="I333">
        <f>MAX(0,C333-E333-Rekenwaarden!$B$1)</f>
        <v>0</v>
      </c>
      <c r="J333">
        <f>MAX(0,D333-F333-Rekenwaarden!$B$1)</f>
        <v>0</v>
      </c>
      <c r="K333">
        <f t="shared" si="22"/>
        <v>0.86</v>
      </c>
      <c r="L333" s="3">
        <f t="shared" si="23"/>
        <v>1</v>
      </c>
      <c r="M333">
        <f>MAX(0,_xlfn.IFS(K333&lt;Rekenwaarden!$B$1,E333-K333,K333&gt;=Rekenwaarden!$B$1,E333-K333))</f>
        <v>5.9079999999999995</v>
      </c>
      <c r="N333">
        <f>MAX(0,_xlfn.IFS(K333&lt;Rekenwaarden!$B$1,F333,K333&gt;=Rekenwaarden!$B$1,(K333-G333-E333-F333)*-1))</f>
        <v>5.1150000000000002</v>
      </c>
    </row>
    <row r="334" spans="1:14" x14ac:dyDescent="0.25">
      <c r="A334" s="1">
        <v>44163</v>
      </c>
      <c r="B334">
        <v>20.329999999999998</v>
      </c>
      <c r="C334">
        <v>0</v>
      </c>
      <c r="D334">
        <v>16.37</v>
      </c>
      <c r="E334">
        <v>0</v>
      </c>
      <c r="F334">
        <v>11.606</v>
      </c>
      <c r="G334">
        <f t="shared" si="20"/>
        <v>3.9599999999999973</v>
      </c>
      <c r="H334" s="3">
        <f t="shared" si="21"/>
        <v>0.19478603049680263</v>
      </c>
      <c r="I334">
        <f>MAX(0,C334-E334-Rekenwaarden!$B$1)</f>
        <v>0</v>
      </c>
      <c r="J334">
        <f>MAX(0,D334-F334-Rekenwaarden!$B$1)</f>
        <v>0</v>
      </c>
      <c r="K334">
        <f t="shared" si="22"/>
        <v>20.329999999999998</v>
      </c>
      <c r="L334" s="3">
        <f t="shared" si="23"/>
        <v>1</v>
      </c>
      <c r="M334">
        <f>MAX(0,_xlfn.IFS(K334&lt;Rekenwaarden!$B$1,E334-K334,K334&gt;=Rekenwaarden!$B$1,E334-K334))</f>
        <v>0</v>
      </c>
      <c r="N334">
        <f>MAX(0,_xlfn.IFS(K334&lt;Rekenwaarden!$B$1,F334,K334&gt;=Rekenwaarden!$B$1,(K334-G334-E334-F334)*-1))</f>
        <v>0</v>
      </c>
    </row>
    <row r="335" spans="1:14" x14ac:dyDescent="0.25">
      <c r="A335" s="1">
        <v>44164</v>
      </c>
      <c r="B335">
        <v>0.62</v>
      </c>
      <c r="C335">
        <v>0</v>
      </c>
      <c r="D335">
        <v>0</v>
      </c>
      <c r="E335">
        <v>0</v>
      </c>
      <c r="F335">
        <v>22.241</v>
      </c>
      <c r="G335">
        <f t="shared" si="20"/>
        <v>0.62</v>
      </c>
      <c r="H335" s="3">
        <f t="shared" si="21"/>
        <v>1</v>
      </c>
      <c r="I335">
        <f>MAX(0,C335-E335-Rekenwaarden!$B$1)</f>
        <v>0</v>
      </c>
      <c r="J335">
        <f>MAX(0,D335-F335-Rekenwaarden!$B$1)</f>
        <v>0</v>
      </c>
      <c r="K335">
        <f t="shared" si="22"/>
        <v>0.62</v>
      </c>
      <c r="L335" s="3">
        <f t="shared" si="23"/>
        <v>1</v>
      </c>
      <c r="M335">
        <f>MAX(0,_xlfn.IFS(K335&lt;Rekenwaarden!$B$1,E335-K335,K335&gt;=Rekenwaarden!$B$1,E335-K335))</f>
        <v>0</v>
      </c>
      <c r="N335">
        <f>MAX(0,_xlfn.IFS(K335&lt;Rekenwaarden!$B$1,F335,K335&gt;=Rekenwaarden!$B$1,(K335-G335-E335-F335)*-1))</f>
        <v>22.241</v>
      </c>
    </row>
    <row r="336" spans="1:14" x14ac:dyDescent="0.25">
      <c r="A336" s="1">
        <v>44165</v>
      </c>
      <c r="B336">
        <v>0.64</v>
      </c>
      <c r="C336">
        <v>1E-3</v>
      </c>
      <c r="D336">
        <v>0</v>
      </c>
      <c r="E336">
        <v>9.0419999999999998</v>
      </c>
      <c r="F336">
        <v>5.9020000000000001</v>
      </c>
      <c r="G336">
        <f t="shared" si="20"/>
        <v>0.63900000000000001</v>
      </c>
      <c r="H336" s="3">
        <f t="shared" si="21"/>
        <v>0.99843749999999998</v>
      </c>
      <c r="I336">
        <f>MAX(0,C336-E336-Rekenwaarden!$B$1)</f>
        <v>0</v>
      </c>
      <c r="J336">
        <f>MAX(0,D336-F336-Rekenwaarden!$B$1)</f>
        <v>0</v>
      </c>
      <c r="K336">
        <f t="shared" si="22"/>
        <v>0.64</v>
      </c>
      <c r="L336" s="3">
        <f t="shared" si="23"/>
        <v>1</v>
      </c>
      <c r="M336">
        <f>MAX(0,_xlfn.IFS(K336&lt;Rekenwaarden!$B$1,E336-K336,K336&gt;=Rekenwaarden!$B$1,E336-K336))</f>
        <v>8.4019999999999992</v>
      </c>
      <c r="N336">
        <f>MAX(0,_xlfn.IFS(K336&lt;Rekenwaarden!$B$1,F336,K336&gt;=Rekenwaarden!$B$1,(K336-G336-E336-F336)*-1))</f>
        <v>5.9020000000000001</v>
      </c>
    </row>
    <row r="337" spans="1:14" x14ac:dyDescent="0.25">
      <c r="A337" s="1">
        <v>44166</v>
      </c>
      <c r="B337">
        <v>5.74</v>
      </c>
      <c r="C337">
        <v>2.8109999999999999</v>
      </c>
      <c r="D337">
        <v>0</v>
      </c>
      <c r="E337">
        <v>10.930999999999999</v>
      </c>
      <c r="F337">
        <v>4.657</v>
      </c>
      <c r="G337">
        <f t="shared" si="20"/>
        <v>2.9290000000000003</v>
      </c>
      <c r="H337" s="3">
        <f t="shared" si="21"/>
        <v>0.5102787456445993</v>
      </c>
      <c r="I337">
        <f>MAX(0,C337-E337-Rekenwaarden!$B$1)</f>
        <v>0</v>
      </c>
      <c r="J337">
        <f>MAX(0,D337-F337-Rekenwaarden!$B$1)</f>
        <v>0</v>
      </c>
      <c r="K337">
        <f t="shared" si="22"/>
        <v>5.74</v>
      </c>
      <c r="L337" s="3">
        <f t="shared" si="23"/>
        <v>1</v>
      </c>
      <c r="M337">
        <f>MAX(0,_xlfn.IFS(K337&lt;Rekenwaarden!$B$1,E337-K337,K337&gt;=Rekenwaarden!$B$1,E337-K337))</f>
        <v>5.1909999999999989</v>
      </c>
      <c r="N337">
        <f>MAX(0,_xlfn.IFS(K337&lt;Rekenwaarden!$B$1,F337,K337&gt;=Rekenwaarden!$B$1,(K337-G337-E337-F337)*-1))</f>
        <v>4.657</v>
      </c>
    </row>
    <row r="338" spans="1:14" x14ac:dyDescent="0.25">
      <c r="A338" s="1">
        <v>44167</v>
      </c>
      <c r="B338">
        <v>1</v>
      </c>
      <c r="C338">
        <v>8.3000000000000004E-2</v>
      </c>
      <c r="D338">
        <v>0</v>
      </c>
      <c r="E338">
        <v>12.238</v>
      </c>
      <c r="F338">
        <v>4.1180000000000003</v>
      </c>
      <c r="G338">
        <f t="shared" si="20"/>
        <v>0.91700000000000004</v>
      </c>
      <c r="H338" s="3">
        <f t="shared" si="21"/>
        <v>0.91700000000000004</v>
      </c>
      <c r="I338">
        <f>MAX(0,C338-E338-Rekenwaarden!$B$1)</f>
        <v>0</v>
      </c>
      <c r="J338">
        <f>MAX(0,D338-F338-Rekenwaarden!$B$1)</f>
        <v>0</v>
      </c>
      <c r="K338">
        <f t="shared" si="22"/>
        <v>1</v>
      </c>
      <c r="L338" s="3">
        <f t="shared" si="23"/>
        <v>1</v>
      </c>
      <c r="M338">
        <f>MAX(0,_xlfn.IFS(K338&lt;Rekenwaarden!$B$1,E338-K338,K338&gt;=Rekenwaarden!$B$1,E338-K338))</f>
        <v>11.238</v>
      </c>
      <c r="N338">
        <f>MAX(0,_xlfn.IFS(K338&lt;Rekenwaarden!$B$1,F338,K338&gt;=Rekenwaarden!$B$1,(K338-G338-E338-F338)*-1))</f>
        <v>4.1180000000000003</v>
      </c>
    </row>
    <row r="339" spans="1:14" x14ac:dyDescent="0.25">
      <c r="A339" s="1">
        <v>44168</v>
      </c>
      <c r="B339">
        <v>0.2</v>
      </c>
      <c r="C339">
        <v>0</v>
      </c>
      <c r="D339">
        <v>0</v>
      </c>
      <c r="E339">
        <v>10.14</v>
      </c>
      <c r="F339">
        <v>4.5839999999999996</v>
      </c>
      <c r="G339">
        <f t="shared" si="20"/>
        <v>0.2</v>
      </c>
      <c r="H339" s="3">
        <f t="shared" si="21"/>
        <v>1</v>
      </c>
      <c r="I339">
        <f>MAX(0,C339-E339-Rekenwaarden!$B$1)</f>
        <v>0</v>
      </c>
      <c r="J339">
        <f>MAX(0,D339-F339-Rekenwaarden!$B$1)</f>
        <v>0</v>
      </c>
      <c r="K339">
        <f t="shared" si="22"/>
        <v>0.2</v>
      </c>
      <c r="L339" s="3">
        <f t="shared" si="23"/>
        <v>1</v>
      </c>
      <c r="M339">
        <f>MAX(0,_xlfn.IFS(K339&lt;Rekenwaarden!$B$1,E339-K339,K339&gt;=Rekenwaarden!$B$1,E339-K339))</f>
        <v>9.9400000000000013</v>
      </c>
      <c r="N339">
        <f>MAX(0,_xlfn.IFS(K339&lt;Rekenwaarden!$B$1,F339,K339&gt;=Rekenwaarden!$B$1,(K339-G339-E339-F339)*-1))</f>
        <v>4.5839999999999996</v>
      </c>
    </row>
    <row r="340" spans="1:14" x14ac:dyDescent="0.25">
      <c r="A340" s="1">
        <v>44169</v>
      </c>
      <c r="B340">
        <v>4.76</v>
      </c>
      <c r="C340">
        <v>2.6749999999999998</v>
      </c>
      <c r="D340">
        <v>0</v>
      </c>
      <c r="E340">
        <v>8.1669999999999998</v>
      </c>
      <c r="F340">
        <v>4.266</v>
      </c>
      <c r="G340">
        <f t="shared" si="20"/>
        <v>2.085</v>
      </c>
      <c r="H340" s="3">
        <f t="shared" si="21"/>
        <v>0.43802521008403361</v>
      </c>
      <c r="I340">
        <f>MAX(0,C340-E340-Rekenwaarden!$B$1)</f>
        <v>0</v>
      </c>
      <c r="J340">
        <f>MAX(0,D340-F340-Rekenwaarden!$B$1)</f>
        <v>0</v>
      </c>
      <c r="K340">
        <f t="shared" si="22"/>
        <v>4.76</v>
      </c>
      <c r="L340" s="3">
        <f t="shared" si="23"/>
        <v>1</v>
      </c>
      <c r="M340">
        <f>MAX(0,_xlfn.IFS(K340&lt;Rekenwaarden!$B$1,E340-K340,K340&gt;=Rekenwaarden!$B$1,E340-K340))</f>
        <v>3.407</v>
      </c>
      <c r="N340">
        <f>MAX(0,_xlfn.IFS(K340&lt;Rekenwaarden!$B$1,F340,K340&gt;=Rekenwaarden!$B$1,(K340-G340-E340-F340)*-1))</f>
        <v>4.266</v>
      </c>
    </row>
    <row r="341" spans="1:14" x14ac:dyDescent="0.25">
      <c r="A341" s="1">
        <v>44170</v>
      </c>
      <c r="B341">
        <v>4.59</v>
      </c>
      <c r="C341">
        <v>0</v>
      </c>
      <c r="D341">
        <v>2.7610000000000001</v>
      </c>
      <c r="E341">
        <v>0</v>
      </c>
      <c r="F341">
        <v>12.317</v>
      </c>
      <c r="G341">
        <f t="shared" si="20"/>
        <v>1.8289999999999997</v>
      </c>
      <c r="H341" s="3">
        <f t="shared" si="21"/>
        <v>0.398474945533769</v>
      </c>
      <c r="I341">
        <f>MAX(0,C341-E341-Rekenwaarden!$B$1)</f>
        <v>0</v>
      </c>
      <c r="J341">
        <f>MAX(0,D341-F341-Rekenwaarden!$B$1)</f>
        <v>0</v>
      </c>
      <c r="K341">
        <f t="shared" si="22"/>
        <v>4.59</v>
      </c>
      <c r="L341" s="3">
        <f t="shared" si="23"/>
        <v>1</v>
      </c>
      <c r="M341">
        <f>MAX(0,_xlfn.IFS(K341&lt;Rekenwaarden!$B$1,E341-K341,K341&gt;=Rekenwaarden!$B$1,E341-K341))</f>
        <v>0</v>
      </c>
      <c r="N341">
        <f>MAX(0,_xlfn.IFS(K341&lt;Rekenwaarden!$B$1,F341,K341&gt;=Rekenwaarden!$B$1,(K341-G341-E341-F341)*-1))</f>
        <v>12.317</v>
      </c>
    </row>
    <row r="342" spans="1:14" x14ac:dyDescent="0.25">
      <c r="A342" s="1">
        <v>44171</v>
      </c>
      <c r="B342">
        <v>2.5499999999999998</v>
      </c>
      <c r="C342">
        <v>0</v>
      </c>
      <c r="D342">
        <v>0.39400000000000002</v>
      </c>
      <c r="E342">
        <v>0</v>
      </c>
      <c r="F342">
        <v>12.756</v>
      </c>
      <c r="G342">
        <f t="shared" si="20"/>
        <v>2.1559999999999997</v>
      </c>
      <c r="H342" s="3">
        <f t="shared" si="21"/>
        <v>0.84549019607843134</v>
      </c>
      <c r="I342">
        <f>MAX(0,C342-E342-Rekenwaarden!$B$1)</f>
        <v>0</v>
      </c>
      <c r="J342">
        <f>MAX(0,D342-F342-Rekenwaarden!$B$1)</f>
        <v>0</v>
      </c>
      <c r="K342">
        <f t="shared" si="22"/>
        <v>2.5499999999999998</v>
      </c>
      <c r="L342" s="3">
        <f t="shared" si="23"/>
        <v>1</v>
      </c>
      <c r="M342">
        <f>MAX(0,_xlfn.IFS(K342&lt;Rekenwaarden!$B$1,E342-K342,K342&gt;=Rekenwaarden!$B$1,E342-K342))</f>
        <v>0</v>
      </c>
      <c r="N342">
        <f>MAX(0,_xlfn.IFS(K342&lt;Rekenwaarden!$B$1,F342,K342&gt;=Rekenwaarden!$B$1,(K342-G342-E342-F342)*-1))</f>
        <v>12.756</v>
      </c>
    </row>
    <row r="343" spans="1:14" x14ac:dyDescent="0.25">
      <c r="A343" s="1">
        <v>44172</v>
      </c>
      <c r="B343">
        <v>1.34</v>
      </c>
      <c r="C343">
        <v>1.2E-2</v>
      </c>
      <c r="D343">
        <v>0</v>
      </c>
      <c r="E343">
        <v>9.2029999999999994</v>
      </c>
      <c r="F343">
        <v>6.157</v>
      </c>
      <c r="G343">
        <f t="shared" si="20"/>
        <v>1.3280000000000001</v>
      </c>
      <c r="H343" s="3">
        <f t="shared" si="21"/>
        <v>0.991044776119403</v>
      </c>
      <c r="I343">
        <f>MAX(0,C343-E343-Rekenwaarden!$B$1)</f>
        <v>0</v>
      </c>
      <c r="J343">
        <f>MAX(0,D343-F343-Rekenwaarden!$B$1)</f>
        <v>0</v>
      </c>
      <c r="K343">
        <f t="shared" si="22"/>
        <v>1.34</v>
      </c>
      <c r="L343" s="3">
        <f t="shared" si="23"/>
        <v>1</v>
      </c>
      <c r="M343">
        <f>MAX(0,_xlfn.IFS(K343&lt;Rekenwaarden!$B$1,E343-K343,K343&gt;=Rekenwaarden!$B$1,E343-K343))</f>
        <v>7.8629999999999995</v>
      </c>
      <c r="N343">
        <f>MAX(0,_xlfn.IFS(K343&lt;Rekenwaarden!$B$1,F343,K343&gt;=Rekenwaarden!$B$1,(K343-G343-E343-F343)*-1))</f>
        <v>6.157</v>
      </c>
    </row>
    <row r="344" spans="1:14" x14ac:dyDescent="0.25">
      <c r="A344" s="1">
        <v>44173</v>
      </c>
      <c r="B344">
        <v>16.12</v>
      </c>
      <c r="C344">
        <v>12.569000000000001</v>
      </c>
      <c r="D344">
        <v>0</v>
      </c>
      <c r="E344">
        <v>5.6020000000000003</v>
      </c>
      <c r="F344">
        <v>4.6109999999999998</v>
      </c>
      <c r="G344">
        <f t="shared" si="20"/>
        <v>3.5510000000000002</v>
      </c>
      <c r="H344" s="3">
        <f t="shared" si="21"/>
        <v>0.22028535980148883</v>
      </c>
      <c r="I344">
        <f>MAX(0,C344-E344-Rekenwaarden!$B$1)</f>
        <v>0</v>
      </c>
      <c r="J344">
        <f>MAX(0,D344-F344-Rekenwaarden!$B$1)</f>
        <v>0</v>
      </c>
      <c r="K344">
        <f t="shared" si="22"/>
        <v>16.12</v>
      </c>
      <c r="L344" s="3">
        <f t="shared" si="23"/>
        <v>1</v>
      </c>
      <c r="M344">
        <f>MAX(0,_xlfn.IFS(K344&lt;Rekenwaarden!$B$1,E344-K344,K344&gt;=Rekenwaarden!$B$1,E344-K344))</f>
        <v>0</v>
      </c>
      <c r="N344">
        <f>MAX(0,_xlfn.IFS(K344&lt;Rekenwaarden!$B$1,F344,K344&gt;=Rekenwaarden!$B$1,(K344-G344-E344-F344)*-1))</f>
        <v>0</v>
      </c>
    </row>
    <row r="345" spans="1:14" x14ac:dyDescent="0.25">
      <c r="A345" s="1">
        <v>44174</v>
      </c>
      <c r="B345">
        <v>0.89</v>
      </c>
      <c r="C345">
        <v>0</v>
      </c>
      <c r="D345">
        <v>0</v>
      </c>
      <c r="E345">
        <v>11.419</v>
      </c>
      <c r="F345">
        <v>4.9740000000000002</v>
      </c>
      <c r="G345">
        <f t="shared" si="20"/>
        <v>0.89</v>
      </c>
      <c r="H345" s="3">
        <f t="shared" si="21"/>
        <v>1</v>
      </c>
      <c r="I345">
        <f>MAX(0,C345-E345-Rekenwaarden!$B$1)</f>
        <v>0</v>
      </c>
      <c r="J345">
        <f>MAX(0,D345-F345-Rekenwaarden!$B$1)</f>
        <v>0</v>
      </c>
      <c r="K345">
        <f t="shared" si="22"/>
        <v>0.89</v>
      </c>
      <c r="L345" s="3">
        <f t="shared" si="23"/>
        <v>1</v>
      </c>
      <c r="M345">
        <f>MAX(0,_xlfn.IFS(K345&lt;Rekenwaarden!$B$1,E345-K345,K345&gt;=Rekenwaarden!$B$1,E345-K345))</f>
        <v>10.529</v>
      </c>
      <c r="N345">
        <f>MAX(0,_xlfn.IFS(K345&lt;Rekenwaarden!$B$1,F345,K345&gt;=Rekenwaarden!$B$1,(K345-G345-E345-F345)*-1))</f>
        <v>4.9740000000000002</v>
      </c>
    </row>
    <row r="346" spans="1:14" x14ac:dyDescent="0.25">
      <c r="A346" s="1">
        <v>44175</v>
      </c>
      <c r="B346">
        <v>9.5500000000000007</v>
      </c>
      <c r="C346">
        <v>6.6520000000000001</v>
      </c>
      <c r="D346">
        <v>0</v>
      </c>
      <c r="E346">
        <v>10.114000000000001</v>
      </c>
      <c r="F346">
        <v>5.6779999999999999</v>
      </c>
      <c r="G346">
        <f t="shared" si="20"/>
        <v>2.8980000000000006</v>
      </c>
      <c r="H346" s="3">
        <f t="shared" si="21"/>
        <v>0.30345549738219901</v>
      </c>
      <c r="I346">
        <f>MAX(0,C346-E346-Rekenwaarden!$B$1)</f>
        <v>0</v>
      </c>
      <c r="J346">
        <f>MAX(0,D346-F346-Rekenwaarden!$B$1)</f>
        <v>0</v>
      </c>
      <c r="K346">
        <f t="shared" si="22"/>
        <v>9.5500000000000007</v>
      </c>
      <c r="L346" s="3">
        <f t="shared" si="23"/>
        <v>1</v>
      </c>
      <c r="M346">
        <f>MAX(0,_xlfn.IFS(K346&lt;Rekenwaarden!$B$1,E346-K346,K346&gt;=Rekenwaarden!$B$1,E346-K346))</f>
        <v>0.56400000000000006</v>
      </c>
      <c r="N346">
        <f>MAX(0,_xlfn.IFS(K346&lt;Rekenwaarden!$B$1,F346,K346&gt;=Rekenwaarden!$B$1,(K346-G346-E346-F346)*-1))</f>
        <v>9.14</v>
      </c>
    </row>
    <row r="347" spans="1:14" x14ac:dyDescent="0.25">
      <c r="A347" s="1">
        <v>44176</v>
      </c>
      <c r="B347">
        <v>0.49</v>
      </c>
      <c r="C347">
        <v>0</v>
      </c>
      <c r="D347">
        <v>0</v>
      </c>
      <c r="E347">
        <v>13.555999999999999</v>
      </c>
      <c r="F347">
        <v>4.2080000000000002</v>
      </c>
      <c r="G347">
        <f t="shared" si="20"/>
        <v>0.49</v>
      </c>
      <c r="H347" s="3">
        <f t="shared" si="21"/>
        <v>1</v>
      </c>
      <c r="I347">
        <f>MAX(0,C347-E347-Rekenwaarden!$B$1)</f>
        <v>0</v>
      </c>
      <c r="J347">
        <f>MAX(0,D347-F347-Rekenwaarden!$B$1)</f>
        <v>0</v>
      </c>
      <c r="K347">
        <f t="shared" si="22"/>
        <v>0.49</v>
      </c>
      <c r="L347" s="3">
        <f t="shared" si="23"/>
        <v>1</v>
      </c>
      <c r="M347">
        <f>MAX(0,_xlfn.IFS(K347&lt;Rekenwaarden!$B$1,E347-K347,K347&gt;=Rekenwaarden!$B$1,E347-K347))</f>
        <v>13.065999999999999</v>
      </c>
      <c r="N347">
        <f>MAX(0,_xlfn.IFS(K347&lt;Rekenwaarden!$B$1,F347,K347&gt;=Rekenwaarden!$B$1,(K347-G347-E347-F347)*-1))</f>
        <v>4.2080000000000002</v>
      </c>
    </row>
    <row r="348" spans="1:14" x14ac:dyDescent="0.25">
      <c r="A348" s="1">
        <v>44177</v>
      </c>
      <c r="B348">
        <v>1.18</v>
      </c>
      <c r="C348">
        <v>0</v>
      </c>
      <c r="D348">
        <v>0.17899999999999999</v>
      </c>
      <c r="E348">
        <v>0</v>
      </c>
      <c r="F348">
        <v>14.964</v>
      </c>
      <c r="G348">
        <f t="shared" si="20"/>
        <v>1.0009999999999999</v>
      </c>
      <c r="H348" s="3">
        <f t="shared" si="21"/>
        <v>0.84830508474576272</v>
      </c>
      <c r="I348">
        <f>MAX(0,C348-E348-Rekenwaarden!$B$1)</f>
        <v>0</v>
      </c>
      <c r="J348">
        <f>MAX(0,D348-F348-Rekenwaarden!$B$1)</f>
        <v>0</v>
      </c>
      <c r="K348">
        <f t="shared" si="22"/>
        <v>1.18</v>
      </c>
      <c r="L348" s="3">
        <f t="shared" si="23"/>
        <v>1</v>
      </c>
      <c r="M348">
        <f>MAX(0,_xlfn.IFS(K348&lt;Rekenwaarden!$B$1,E348-K348,K348&gt;=Rekenwaarden!$B$1,E348-K348))</f>
        <v>0</v>
      </c>
      <c r="N348">
        <f>MAX(0,_xlfn.IFS(K348&lt;Rekenwaarden!$B$1,F348,K348&gt;=Rekenwaarden!$B$1,(K348-G348-E348-F348)*-1))</f>
        <v>14.964</v>
      </c>
    </row>
    <row r="349" spans="1:14" x14ac:dyDescent="0.25">
      <c r="A349" s="1">
        <v>44178</v>
      </c>
      <c r="B349">
        <v>5.19</v>
      </c>
      <c r="C349">
        <v>0</v>
      </c>
      <c r="D349">
        <v>2.11</v>
      </c>
      <c r="E349">
        <v>0</v>
      </c>
      <c r="F349">
        <v>16.422000000000001</v>
      </c>
      <c r="G349">
        <f t="shared" si="20"/>
        <v>3.0800000000000005</v>
      </c>
      <c r="H349" s="3">
        <f t="shared" si="21"/>
        <v>0.59344894026974959</v>
      </c>
      <c r="I349">
        <f>MAX(0,C349-E349-Rekenwaarden!$B$1)</f>
        <v>0</v>
      </c>
      <c r="J349">
        <f>MAX(0,D349-F349-Rekenwaarden!$B$1)</f>
        <v>0</v>
      </c>
      <c r="K349">
        <f t="shared" si="22"/>
        <v>5.19</v>
      </c>
      <c r="L349" s="3">
        <f t="shared" si="23"/>
        <v>1</v>
      </c>
      <c r="M349">
        <f>MAX(0,_xlfn.IFS(K349&lt;Rekenwaarden!$B$1,E349-K349,K349&gt;=Rekenwaarden!$B$1,E349-K349))</f>
        <v>0</v>
      </c>
      <c r="N349">
        <f>MAX(0,_xlfn.IFS(K349&lt;Rekenwaarden!$B$1,F349,K349&gt;=Rekenwaarden!$B$1,(K349-G349-E349-F349)*-1))</f>
        <v>16.422000000000001</v>
      </c>
    </row>
    <row r="350" spans="1:14" x14ac:dyDescent="0.25">
      <c r="A350" s="1">
        <v>44179</v>
      </c>
      <c r="B350">
        <v>6.22</v>
      </c>
      <c r="C350">
        <v>3.4860000000000002</v>
      </c>
      <c r="D350">
        <v>0</v>
      </c>
      <c r="E350">
        <v>10.346</v>
      </c>
      <c r="F350">
        <v>4.798</v>
      </c>
      <c r="G350">
        <f t="shared" si="20"/>
        <v>2.7339999999999995</v>
      </c>
      <c r="H350" s="3">
        <f t="shared" si="21"/>
        <v>0.43954983922829577</v>
      </c>
      <c r="I350">
        <f>MAX(0,C350-E350-Rekenwaarden!$B$1)</f>
        <v>0</v>
      </c>
      <c r="J350">
        <f>MAX(0,D350-F350-Rekenwaarden!$B$1)</f>
        <v>0</v>
      </c>
      <c r="K350">
        <f t="shared" si="22"/>
        <v>6.22</v>
      </c>
      <c r="L350" s="3">
        <f t="shared" si="23"/>
        <v>1</v>
      </c>
      <c r="M350">
        <f>MAX(0,_xlfn.IFS(K350&lt;Rekenwaarden!$B$1,E350-K350,K350&gt;=Rekenwaarden!$B$1,E350-K350))</f>
        <v>4.1260000000000003</v>
      </c>
      <c r="N350">
        <f>MAX(0,_xlfn.IFS(K350&lt;Rekenwaarden!$B$1,F350,K350&gt;=Rekenwaarden!$B$1,(K350-G350-E350-F350)*-1))</f>
        <v>4.798</v>
      </c>
    </row>
    <row r="351" spans="1:14" x14ac:dyDescent="0.25">
      <c r="A351" s="1">
        <v>44180</v>
      </c>
      <c r="B351">
        <v>5.83</v>
      </c>
      <c r="C351">
        <v>3.8090000000000002</v>
      </c>
      <c r="D351">
        <v>0</v>
      </c>
      <c r="E351">
        <v>8.5120000000000005</v>
      </c>
      <c r="F351">
        <v>4.3289999999999997</v>
      </c>
      <c r="G351">
        <f t="shared" si="20"/>
        <v>2.0209999999999999</v>
      </c>
      <c r="H351" s="3">
        <f t="shared" si="21"/>
        <v>0.3466552315608919</v>
      </c>
      <c r="I351">
        <f>MAX(0,C351-E351-Rekenwaarden!$B$1)</f>
        <v>0</v>
      </c>
      <c r="J351">
        <f>MAX(0,D351-F351-Rekenwaarden!$B$1)</f>
        <v>0</v>
      </c>
      <c r="K351">
        <f t="shared" si="22"/>
        <v>5.83</v>
      </c>
      <c r="L351" s="3">
        <f t="shared" si="23"/>
        <v>1</v>
      </c>
      <c r="M351">
        <f>MAX(0,_xlfn.IFS(K351&lt;Rekenwaarden!$B$1,E351-K351,K351&gt;=Rekenwaarden!$B$1,E351-K351))</f>
        <v>2.6820000000000004</v>
      </c>
      <c r="N351">
        <f>MAX(0,_xlfn.IFS(K351&lt;Rekenwaarden!$B$1,F351,K351&gt;=Rekenwaarden!$B$1,(K351-G351-E351-F351)*-1))</f>
        <v>4.3289999999999997</v>
      </c>
    </row>
    <row r="352" spans="1:14" x14ac:dyDescent="0.25">
      <c r="A352" s="1">
        <v>44181</v>
      </c>
      <c r="B352">
        <v>11.66</v>
      </c>
      <c r="C352">
        <v>7.63</v>
      </c>
      <c r="D352">
        <v>0</v>
      </c>
      <c r="E352">
        <v>8.7680000000000007</v>
      </c>
      <c r="F352">
        <v>4.9260000000000002</v>
      </c>
      <c r="G352">
        <f t="shared" si="20"/>
        <v>4.03</v>
      </c>
      <c r="H352" s="3">
        <f t="shared" si="21"/>
        <v>0.34562607204116641</v>
      </c>
      <c r="I352">
        <f>MAX(0,C352-E352-Rekenwaarden!$B$1)</f>
        <v>0</v>
      </c>
      <c r="J352">
        <f>MAX(0,D352-F352-Rekenwaarden!$B$1)</f>
        <v>0</v>
      </c>
      <c r="K352">
        <f t="shared" si="22"/>
        <v>11.66</v>
      </c>
      <c r="L352" s="3">
        <f t="shared" si="23"/>
        <v>1</v>
      </c>
      <c r="M352">
        <f>MAX(0,_xlfn.IFS(K352&lt;Rekenwaarden!$B$1,E352-K352,K352&gt;=Rekenwaarden!$B$1,E352-K352))</f>
        <v>0</v>
      </c>
      <c r="N352">
        <f>MAX(0,_xlfn.IFS(K352&lt;Rekenwaarden!$B$1,F352,K352&gt;=Rekenwaarden!$B$1,(K352-G352-E352-F352)*-1))</f>
        <v>6.0640000000000009</v>
      </c>
    </row>
    <row r="353" spans="1:15" x14ac:dyDescent="0.25">
      <c r="A353" s="1">
        <v>44182</v>
      </c>
      <c r="B353">
        <v>10.46</v>
      </c>
      <c r="C353">
        <v>7.4589999999999996</v>
      </c>
      <c r="D353">
        <v>0</v>
      </c>
      <c r="E353">
        <v>8.5709999999999997</v>
      </c>
      <c r="F353">
        <v>5.9539999999999997</v>
      </c>
      <c r="G353">
        <f t="shared" si="20"/>
        <v>3.0010000000000012</v>
      </c>
      <c r="H353" s="3">
        <f t="shared" si="21"/>
        <v>0.28690248565965593</v>
      </c>
      <c r="I353">
        <f>MAX(0,C353-E353-Rekenwaarden!$B$1)</f>
        <v>0</v>
      </c>
      <c r="J353">
        <f>MAX(0,D353-F353-Rekenwaarden!$B$1)</f>
        <v>0</v>
      </c>
      <c r="K353">
        <f t="shared" si="22"/>
        <v>10.46</v>
      </c>
      <c r="L353" s="3">
        <f t="shared" si="23"/>
        <v>1</v>
      </c>
      <c r="M353">
        <f>MAX(0,_xlfn.IFS(K353&lt;Rekenwaarden!$B$1,E353-K353,K353&gt;=Rekenwaarden!$B$1,E353-K353))</f>
        <v>0</v>
      </c>
      <c r="N353">
        <f>MAX(0,_xlfn.IFS(K353&lt;Rekenwaarden!$B$1,F353,K353&gt;=Rekenwaarden!$B$1,(K353-G353-E353-F353)*-1))</f>
        <v>7.0659999999999998</v>
      </c>
    </row>
    <row r="354" spans="1:15" x14ac:dyDescent="0.25">
      <c r="A354" s="1">
        <v>44183</v>
      </c>
      <c r="B354">
        <v>17.02</v>
      </c>
      <c r="C354">
        <v>13.215</v>
      </c>
      <c r="D354">
        <v>0</v>
      </c>
      <c r="E354">
        <v>6.4359999999999999</v>
      </c>
      <c r="F354">
        <v>4.4279999999999999</v>
      </c>
      <c r="G354">
        <f t="shared" si="20"/>
        <v>3.8049999999999997</v>
      </c>
      <c r="H354" s="3">
        <f t="shared" si="21"/>
        <v>0.22356051703877788</v>
      </c>
      <c r="I354">
        <f>MAX(0,C354-E354-Rekenwaarden!$B$1)</f>
        <v>0</v>
      </c>
      <c r="J354">
        <f>MAX(0,D354-F354-Rekenwaarden!$B$1)</f>
        <v>0</v>
      </c>
      <c r="K354">
        <f t="shared" si="22"/>
        <v>17.02</v>
      </c>
      <c r="L354" s="3">
        <f t="shared" si="23"/>
        <v>1</v>
      </c>
      <c r="M354">
        <f>MAX(0,_xlfn.IFS(K354&lt;Rekenwaarden!$B$1,E354-K354,K354&gt;=Rekenwaarden!$B$1,E354-K354))</f>
        <v>0</v>
      </c>
      <c r="N354">
        <f>MAX(0,_xlfn.IFS(K354&lt;Rekenwaarden!$B$1,F354,K354&gt;=Rekenwaarden!$B$1,(K354-G354-E354-F354)*-1))</f>
        <v>0</v>
      </c>
    </row>
    <row r="355" spans="1:15" x14ac:dyDescent="0.25">
      <c r="A355" s="1">
        <v>44184</v>
      </c>
      <c r="B355">
        <v>1.61</v>
      </c>
      <c r="C355">
        <v>0</v>
      </c>
      <c r="D355">
        <v>0.187</v>
      </c>
      <c r="E355">
        <v>0</v>
      </c>
      <c r="F355">
        <v>20.66</v>
      </c>
      <c r="G355">
        <f t="shared" si="20"/>
        <v>1.423</v>
      </c>
      <c r="H355" s="3">
        <f t="shared" si="21"/>
        <v>0.88385093167701856</v>
      </c>
      <c r="I355">
        <f>MAX(0,C355-E355-Rekenwaarden!$B$1)</f>
        <v>0</v>
      </c>
      <c r="J355">
        <f>MAX(0,D355-F355-Rekenwaarden!$B$1)</f>
        <v>0</v>
      </c>
      <c r="K355">
        <f t="shared" si="22"/>
        <v>1.61</v>
      </c>
      <c r="L355" s="3">
        <f t="shared" si="23"/>
        <v>1</v>
      </c>
      <c r="M355">
        <f>MAX(0,_xlfn.IFS(K355&lt;Rekenwaarden!$B$1,E355-K355,K355&gt;=Rekenwaarden!$B$1,E355-K355))</f>
        <v>0</v>
      </c>
      <c r="N355">
        <f>MAX(0,_xlfn.IFS(K355&lt;Rekenwaarden!$B$1,F355,K355&gt;=Rekenwaarden!$B$1,(K355-G355-E355-F355)*-1))</f>
        <v>20.66</v>
      </c>
    </row>
    <row r="356" spans="1:15" x14ac:dyDescent="0.25">
      <c r="A356" s="1">
        <v>44185</v>
      </c>
      <c r="B356">
        <v>3.93</v>
      </c>
      <c r="C356">
        <v>0</v>
      </c>
      <c r="D356">
        <v>0.79300000000000004</v>
      </c>
      <c r="E356">
        <v>0</v>
      </c>
      <c r="F356">
        <v>14.721</v>
      </c>
      <c r="G356">
        <f t="shared" si="20"/>
        <v>3.137</v>
      </c>
      <c r="H356" s="3">
        <f t="shared" si="21"/>
        <v>0.79821882951653944</v>
      </c>
      <c r="I356">
        <f>MAX(0,C356-E356-Rekenwaarden!$B$1)</f>
        <v>0</v>
      </c>
      <c r="J356">
        <f>MAX(0,D356-F356-Rekenwaarden!$B$1)</f>
        <v>0</v>
      </c>
      <c r="K356">
        <f t="shared" si="22"/>
        <v>3.93</v>
      </c>
      <c r="L356" s="3">
        <f t="shared" si="23"/>
        <v>1</v>
      </c>
      <c r="M356">
        <f>MAX(0,_xlfn.IFS(K356&lt;Rekenwaarden!$B$1,E356-K356,K356&gt;=Rekenwaarden!$B$1,E356-K356))</f>
        <v>0</v>
      </c>
      <c r="N356">
        <f>MAX(0,_xlfn.IFS(K356&lt;Rekenwaarden!$B$1,F356,K356&gt;=Rekenwaarden!$B$1,(K356-G356-E356-F356)*-1))</f>
        <v>14.721</v>
      </c>
    </row>
    <row r="357" spans="1:15" x14ac:dyDescent="0.25">
      <c r="A357" s="1">
        <v>44186</v>
      </c>
      <c r="B357">
        <v>0.27</v>
      </c>
      <c r="C357">
        <v>0</v>
      </c>
      <c r="D357">
        <v>0</v>
      </c>
      <c r="E357">
        <v>14.629</v>
      </c>
      <c r="F357">
        <v>6.8460000000000001</v>
      </c>
      <c r="G357">
        <f t="shared" si="20"/>
        <v>0.27</v>
      </c>
      <c r="H357" s="3">
        <f t="shared" si="21"/>
        <v>1</v>
      </c>
      <c r="I357">
        <f>MAX(0,C357-E357-Rekenwaarden!$B$1)</f>
        <v>0</v>
      </c>
      <c r="J357">
        <f>MAX(0,D357-F357-Rekenwaarden!$B$1)</f>
        <v>0</v>
      </c>
      <c r="K357">
        <f t="shared" si="22"/>
        <v>0.27</v>
      </c>
      <c r="L357" s="3">
        <f t="shared" si="23"/>
        <v>1</v>
      </c>
      <c r="M357">
        <f>MAX(0,_xlfn.IFS(K357&lt;Rekenwaarden!$B$1,E357-K357,K357&gt;=Rekenwaarden!$B$1,E357-K357))</f>
        <v>14.359</v>
      </c>
      <c r="N357">
        <f>MAX(0,_xlfn.IFS(K357&lt;Rekenwaarden!$B$1,F357,K357&gt;=Rekenwaarden!$B$1,(K357-G357-E357-F357)*-1))</f>
        <v>6.8460000000000001</v>
      </c>
    </row>
    <row r="358" spans="1:15" x14ac:dyDescent="0.25">
      <c r="A358" s="1">
        <v>44187</v>
      </c>
      <c r="B358">
        <v>3.43</v>
      </c>
      <c r="C358">
        <v>1.593</v>
      </c>
      <c r="D358">
        <v>0</v>
      </c>
      <c r="E358">
        <v>12.113</v>
      </c>
      <c r="F358">
        <v>5.63</v>
      </c>
      <c r="G358">
        <f t="shared" si="20"/>
        <v>1.8370000000000002</v>
      </c>
      <c r="H358" s="3">
        <f t="shared" si="21"/>
        <v>0.53556851311953357</v>
      </c>
      <c r="I358">
        <f>MAX(0,C358-E358-Rekenwaarden!$B$1)</f>
        <v>0</v>
      </c>
      <c r="J358">
        <f>MAX(0,D358-F358-Rekenwaarden!$B$1)</f>
        <v>0</v>
      </c>
      <c r="K358">
        <f t="shared" si="22"/>
        <v>3.43</v>
      </c>
      <c r="L358" s="3">
        <f t="shared" si="23"/>
        <v>1</v>
      </c>
      <c r="M358">
        <f>MAX(0,_xlfn.IFS(K358&lt;Rekenwaarden!$B$1,E358-K358,K358&gt;=Rekenwaarden!$B$1,E358-K358))</f>
        <v>8.6829999999999998</v>
      </c>
      <c r="N358">
        <f>MAX(0,_xlfn.IFS(K358&lt;Rekenwaarden!$B$1,F358,K358&gt;=Rekenwaarden!$B$1,(K358-G358-E358-F358)*-1))</f>
        <v>5.63</v>
      </c>
    </row>
    <row r="359" spans="1:15" x14ac:dyDescent="0.25">
      <c r="A359" s="1">
        <v>44188</v>
      </c>
      <c r="B359">
        <v>0.51</v>
      </c>
      <c r="C359">
        <v>0</v>
      </c>
      <c r="D359">
        <v>0</v>
      </c>
      <c r="E359">
        <v>16.318999999999999</v>
      </c>
      <c r="F359">
        <v>7.51</v>
      </c>
      <c r="G359">
        <f t="shared" si="20"/>
        <v>0.51</v>
      </c>
      <c r="H359" s="3">
        <f t="shared" si="21"/>
        <v>1</v>
      </c>
      <c r="I359">
        <f>MAX(0,C359-E359-Rekenwaarden!$B$1)</f>
        <v>0</v>
      </c>
      <c r="J359">
        <f>MAX(0,D359-F359-Rekenwaarden!$B$1)</f>
        <v>0</v>
      </c>
      <c r="K359">
        <f t="shared" si="22"/>
        <v>0.51</v>
      </c>
      <c r="L359" s="3">
        <f t="shared" si="23"/>
        <v>1</v>
      </c>
      <c r="M359">
        <f>MAX(0,_xlfn.IFS(K359&lt;Rekenwaarden!$B$1,E359-K359,K359&gt;=Rekenwaarden!$B$1,E359-K359))</f>
        <v>15.808999999999999</v>
      </c>
      <c r="N359">
        <f>MAX(0,_xlfn.IFS(K359&lt;Rekenwaarden!$B$1,F359,K359&gt;=Rekenwaarden!$B$1,(K359-G359-E359-F359)*-1))</f>
        <v>7.51</v>
      </c>
    </row>
    <row r="360" spans="1:15" x14ac:dyDescent="0.25">
      <c r="A360" s="1">
        <v>44189</v>
      </c>
      <c r="B360">
        <v>2.52</v>
      </c>
      <c r="C360">
        <v>0.78600000000000003</v>
      </c>
      <c r="D360">
        <v>0</v>
      </c>
      <c r="E360">
        <v>13.638</v>
      </c>
      <c r="F360">
        <v>7.7919999999999998</v>
      </c>
      <c r="G360">
        <f t="shared" si="20"/>
        <v>1.734</v>
      </c>
      <c r="H360" s="3">
        <f t="shared" si="21"/>
        <v>0.68809523809523809</v>
      </c>
      <c r="I360">
        <f>MAX(0,C360-E360-Rekenwaarden!$B$1)</f>
        <v>0</v>
      </c>
      <c r="J360">
        <f>MAX(0,D360-F360-Rekenwaarden!$B$1)</f>
        <v>0</v>
      </c>
      <c r="K360">
        <f t="shared" si="22"/>
        <v>2.52</v>
      </c>
      <c r="L360" s="3">
        <f t="shared" si="23"/>
        <v>1</v>
      </c>
      <c r="M360">
        <f>MAX(0,_xlfn.IFS(K360&lt;Rekenwaarden!$B$1,E360-K360,K360&gt;=Rekenwaarden!$B$1,E360-K360))</f>
        <v>11.118</v>
      </c>
      <c r="N360">
        <f>MAX(0,_xlfn.IFS(K360&lt;Rekenwaarden!$B$1,F360,K360&gt;=Rekenwaarden!$B$1,(K360-G360-E360-F360)*-1))</f>
        <v>7.7919999999999998</v>
      </c>
    </row>
    <row r="361" spans="1:15" x14ac:dyDescent="0.25">
      <c r="A361" s="1">
        <v>44190</v>
      </c>
      <c r="B361">
        <v>15.1</v>
      </c>
      <c r="C361">
        <v>12.032999999999999</v>
      </c>
      <c r="D361">
        <v>0</v>
      </c>
      <c r="E361">
        <v>4.8179999999999996</v>
      </c>
      <c r="F361">
        <v>6.6379999999999999</v>
      </c>
      <c r="G361">
        <f t="shared" si="20"/>
        <v>3.0670000000000002</v>
      </c>
      <c r="H361" s="3">
        <f t="shared" si="21"/>
        <v>0.20311258278145697</v>
      </c>
      <c r="I361">
        <f>MAX(0,C361-E361-Rekenwaarden!$B$1)</f>
        <v>0</v>
      </c>
      <c r="J361">
        <f>MAX(0,D361-F361-Rekenwaarden!$B$1)</f>
        <v>0</v>
      </c>
      <c r="K361">
        <f t="shared" si="22"/>
        <v>15.1</v>
      </c>
      <c r="L361" s="3">
        <f t="shared" si="23"/>
        <v>1</v>
      </c>
      <c r="M361">
        <f>MAX(0,_xlfn.IFS(K361&lt;Rekenwaarden!$B$1,E361-K361,K361&gt;=Rekenwaarden!$B$1,E361-K361))</f>
        <v>0</v>
      </c>
      <c r="N361">
        <f>MAX(0,_xlfn.IFS(K361&lt;Rekenwaarden!$B$1,F361,K361&gt;=Rekenwaarden!$B$1,(K361-G361-E361-F361)*-1))</f>
        <v>0</v>
      </c>
    </row>
    <row r="362" spans="1:15" x14ac:dyDescent="0.25">
      <c r="A362" s="1">
        <v>44191</v>
      </c>
      <c r="B362">
        <v>3.04</v>
      </c>
      <c r="C362">
        <v>0</v>
      </c>
      <c r="D362">
        <v>0.65900000000000003</v>
      </c>
      <c r="E362">
        <v>0</v>
      </c>
      <c r="F362">
        <v>17.678000000000001</v>
      </c>
      <c r="G362">
        <f t="shared" si="20"/>
        <v>2.3810000000000002</v>
      </c>
      <c r="H362" s="3">
        <f t="shared" si="21"/>
        <v>0.78322368421052635</v>
      </c>
      <c r="I362">
        <f>MAX(0,C362-E362-Rekenwaarden!$B$1)</f>
        <v>0</v>
      </c>
      <c r="J362">
        <f>MAX(0,D362-F362-Rekenwaarden!$B$1)</f>
        <v>0</v>
      </c>
      <c r="K362">
        <f t="shared" si="22"/>
        <v>3.04</v>
      </c>
      <c r="L362" s="3">
        <f t="shared" si="23"/>
        <v>1</v>
      </c>
      <c r="M362">
        <f>MAX(0,_xlfn.IFS(K362&lt;Rekenwaarden!$B$1,E362-K362,K362&gt;=Rekenwaarden!$B$1,E362-K362))</f>
        <v>0</v>
      </c>
      <c r="N362">
        <f>MAX(0,_xlfn.IFS(K362&lt;Rekenwaarden!$B$1,F362,K362&gt;=Rekenwaarden!$B$1,(K362-G362-E362-F362)*-1))</f>
        <v>17.678000000000001</v>
      </c>
    </row>
    <row r="363" spans="1:15" x14ac:dyDescent="0.25">
      <c r="A363" s="1">
        <v>44192</v>
      </c>
      <c r="B363">
        <v>0.2</v>
      </c>
      <c r="C363">
        <v>0</v>
      </c>
      <c r="D363">
        <v>0</v>
      </c>
      <c r="E363">
        <v>0</v>
      </c>
      <c r="F363">
        <v>17.568000000000001</v>
      </c>
      <c r="G363">
        <f t="shared" si="20"/>
        <v>0.2</v>
      </c>
      <c r="H363" s="3">
        <f t="shared" si="21"/>
        <v>1</v>
      </c>
      <c r="I363">
        <f>MAX(0,C363-E363-Rekenwaarden!$B$1)</f>
        <v>0</v>
      </c>
      <c r="J363">
        <f>MAX(0,D363-F363-Rekenwaarden!$B$1)</f>
        <v>0</v>
      </c>
      <c r="K363">
        <f t="shared" si="22"/>
        <v>0.2</v>
      </c>
      <c r="L363" s="3">
        <f t="shared" si="23"/>
        <v>1</v>
      </c>
      <c r="M363">
        <f>MAX(0,_xlfn.IFS(K363&lt;Rekenwaarden!$B$1,E363-K363,K363&gt;=Rekenwaarden!$B$1,E363-K363))</f>
        <v>0</v>
      </c>
      <c r="N363">
        <f>MAX(0,_xlfn.IFS(K363&lt;Rekenwaarden!$B$1,F363,K363&gt;=Rekenwaarden!$B$1,(K363-G363-E363-F363)*-1))</f>
        <v>17.568000000000001</v>
      </c>
    </row>
    <row r="364" spans="1:15" x14ac:dyDescent="0.25">
      <c r="A364" s="1">
        <v>44193</v>
      </c>
      <c r="B364">
        <v>2.96</v>
      </c>
      <c r="C364">
        <v>1.036</v>
      </c>
      <c r="D364">
        <v>0</v>
      </c>
      <c r="E364">
        <v>8.52</v>
      </c>
      <c r="F364">
        <v>6.5510000000000002</v>
      </c>
      <c r="G364">
        <f t="shared" si="20"/>
        <v>1.9239999999999999</v>
      </c>
      <c r="H364" s="3">
        <f t="shared" si="21"/>
        <v>0.65</v>
      </c>
      <c r="I364">
        <f>MAX(0,C364-E364-Rekenwaarden!$B$1)</f>
        <v>0</v>
      </c>
      <c r="J364">
        <f>MAX(0,D364-F364-Rekenwaarden!$B$1)</f>
        <v>0</v>
      </c>
      <c r="K364">
        <f t="shared" si="22"/>
        <v>2.96</v>
      </c>
      <c r="L364" s="3">
        <f t="shared" si="23"/>
        <v>1</v>
      </c>
      <c r="M364">
        <f>MAX(0,_xlfn.IFS(K364&lt;Rekenwaarden!$B$1,E364-K364,K364&gt;=Rekenwaarden!$B$1,E364-K364))</f>
        <v>5.56</v>
      </c>
      <c r="N364">
        <f>MAX(0,_xlfn.IFS(K364&lt;Rekenwaarden!$B$1,F364,K364&gt;=Rekenwaarden!$B$1,(K364-G364-E364-F364)*-1))</f>
        <v>6.5510000000000002</v>
      </c>
    </row>
    <row r="365" spans="1:15" x14ac:dyDescent="0.25">
      <c r="A365" s="1">
        <v>44194</v>
      </c>
      <c r="B365">
        <v>6.79</v>
      </c>
      <c r="C365">
        <v>4.2430000000000003</v>
      </c>
      <c r="D365">
        <v>0</v>
      </c>
      <c r="E365">
        <v>9.1890000000000001</v>
      </c>
      <c r="F365">
        <v>5.7930000000000001</v>
      </c>
      <c r="G365">
        <f t="shared" si="20"/>
        <v>2.5469999999999997</v>
      </c>
      <c r="H365" s="3">
        <f t="shared" si="21"/>
        <v>0.37511045655375547</v>
      </c>
      <c r="I365">
        <f>MAX(0,C365-E365-Rekenwaarden!$B$1)</f>
        <v>0</v>
      </c>
      <c r="J365">
        <f>MAX(0,D365-F365-Rekenwaarden!$B$1)</f>
        <v>0</v>
      </c>
      <c r="K365">
        <f t="shared" si="22"/>
        <v>6.79</v>
      </c>
      <c r="L365" s="3">
        <f t="shared" si="23"/>
        <v>1</v>
      </c>
      <c r="M365">
        <f>MAX(0,_xlfn.IFS(K365&lt;Rekenwaarden!$B$1,E365-K365,K365&gt;=Rekenwaarden!$B$1,E365-K365))</f>
        <v>2.399</v>
      </c>
      <c r="N365">
        <f>MAX(0,_xlfn.IFS(K365&lt;Rekenwaarden!$B$1,F365,K365&gt;=Rekenwaarden!$B$1,(K365-G365-E365-F365)*-1))</f>
        <v>5.7930000000000001</v>
      </c>
    </row>
    <row r="366" spans="1:15" x14ac:dyDescent="0.25">
      <c r="A366" s="1">
        <v>44195</v>
      </c>
      <c r="B366">
        <v>8.8800000000000008</v>
      </c>
      <c r="C366">
        <v>6.1710000000000003</v>
      </c>
      <c r="D366">
        <v>0</v>
      </c>
      <c r="E366">
        <v>12.342000000000001</v>
      </c>
      <c r="F366">
        <v>6.0979999999999999</v>
      </c>
      <c r="G366">
        <f t="shared" si="20"/>
        <v>2.7090000000000005</v>
      </c>
      <c r="H366" s="3">
        <f t="shared" si="21"/>
        <v>0.30506756756756759</v>
      </c>
      <c r="I366">
        <f>MAX(0,C366-E366-Rekenwaarden!$B$1)</f>
        <v>0</v>
      </c>
      <c r="J366">
        <f>MAX(0,D366-F366-Rekenwaarden!$B$1)</f>
        <v>0</v>
      </c>
      <c r="K366">
        <f t="shared" si="22"/>
        <v>8.8800000000000008</v>
      </c>
      <c r="L366" s="3">
        <f t="shared" si="23"/>
        <v>1</v>
      </c>
      <c r="M366">
        <f>MAX(0,_xlfn.IFS(K366&lt;Rekenwaarden!$B$1,E366-K366,K366&gt;=Rekenwaarden!$B$1,E366-K366))</f>
        <v>3.4619999999999997</v>
      </c>
      <c r="N366">
        <f>MAX(0,_xlfn.IFS(K366&lt;Rekenwaarden!$B$1,F366,K366&gt;=Rekenwaarden!$B$1,(K366-G366-E366-F366)*-1))</f>
        <v>12.269</v>
      </c>
    </row>
    <row r="367" spans="1:15" x14ac:dyDescent="0.25">
      <c r="A367" s="4">
        <v>44196</v>
      </c>
      <c r="B367" s="5">
        <v>7.32</v>
      </c>
      <c r="C367" s="5">
        <v>3</v>
      </c>
      <c r="D367" s="5">
        <v>0</v>
      </c>
      <c r="E367" s="5">
        <v>14</v>
      </c>
      <c r="F367" s="5">
        <v>5</v>
      </c>
      <c r="G367" s="5">
        <f t="shared" si="20"/>
        <v>4.32</v>
      </c>
      <c r="H367" s="6">
        <f t="shared" si="21"/>
        <v>0.5901639344262295</v>
      </c>
      <c r="I367" s="5">
        <f>MAX(0,C367-E367-Rekenwaarden!$B$1)</f>
        <v>0</v>
      </c>
      <c r="J367" s="5">
        <f>MAX(0,D367-F367-Rekenwaarden!$B$1)</f>
        <v>0</v>
      </c>
      <c r="K367" s="5">
        <f t="shared" si="22"/>
        <v>7.32</v>
      </c>
      <c r="L367" s="6">
        <f t="shared" si="23"/>
        <v>1</v>
      </c>
      <c r="M367" s="5">
        <f>MAX(0,_xlfn.IFS(K367&lt;Rekenwaarden!$B$1,E367-K367,K367&gt;=Rekenwaarden!$B$1,E367-K367))</f>
        <v>6.68</v>
      </c>
      <c r="N367" s="5">
        <f>MAX(0,_xlfn.IFS(K367&lt;Rekenwaarden!$B$1,F367,K367&gt;=Rekenwaarden!$B$1,(K367-G367-E367-F367)*-1))</f>
        <v>5</v>
      </c>
    </row>
    <row r="368" spans="1:15" x14ac:dyDescent="0.25">
      <c r="A368" s="2" t="s">
        <v>24</v>
      </c>
      <c r="B368" s="10">
        <f>SUM(B2:B367)</f>
        <v>6578.3600000000006</v>
      </c>
      <c r="C368" s="10">
        <f>SUM(C2:C367)</f>
        <v>3546.4730000000018</v>
      </c>
      <c r="D368" s="10">
        <f>SUM(D2:D367)</f>
        <v>1200.0949999999996</v>
      </c>
      <c r="E368" s="10">
        <f t="shared" ref="E368:G368" si="24">SUM(E2:E367)</f>
        <v>1394.6979999999996</v>
      </c>
      <c r="F368" s="10">
        <f t="shared" si="24"/>
        <v>2342.8490000000011</v>
      </c>
      <c r="G368" s="10">
        <f t="shared" si="24"/>
        <v>1831.7919999999979</v>
      </c>
      <c r="H368" s="8">
        <f>AVERAGE(H2:H367)</f>
        <v>0.40499758336862918</v>
      </c>
      <c r="I368" s="10">
        <f>SUM(I2:I367)</f>
        <v>1342.0880000000004</v>
      </c>
      <c r="J368" s="10">
        <f>SUM(J2:J367)</f>
        <v>200.62699999999998</v>
      </c>
      <c r="K368" s="10">
        <f>SUM(K2:K367)</f>
        <v>5035.6450000000041</v>
      </c>
      <c r="L368" s="8">
        <f>AVERAGE(L2:L367)</f>
        <v>0.86960091825306352</v>
      </c>
      <c r="M368" s="10">
        <f>SUM(M2:M367)</f>
        <v>353.49299999999994</v>
      </c>
      <c r="N368" s="10">
        <f>SUM(N2:N367)</f>
        <v>1059.1190000000004</v>
      </c>
      <c r="O368" s="2" t="s">
        <v>24</v>
      </c>
    </row>
    <row r="369" spans="1:15" x14ac:dyDescent="0.25">
      <c r="A369" s="2" t="s">
        <v>22</v>
      </c>
      <c r="C369" s="7">
        <f>C368*Rekenwaarden!$B$4</f>
        <v>159.59128500000008</v>
      </c>
      <c r="D369" s="7">
        <f>D368*Rekenwaarden!$B$5</f>
        <v>54.004274999999978</v>
      </c>
      <c r="E369" s="7">
        <f>E368*Rekenwaarden!$B$2</f>
        <v>404.4624199999999</v>
      </c>
      <c r="F369" s="7">
        <f>F368*Rekenwaarden!$B$3</f>
        <v>679.42621000000031</v>
      </c>
      <c r="I369" s="7">
        <f>I368*Rekenwaarden!$B$4</f>
        <v>60.393960000000014</v>
      </c>
      <c r="J369" s="7">
        <f>J368*Rekenwaarden!$B$5</f>
        <v>9.0282149999999994</v>
      </c>
      <c r="M369" s="7">
        <f>M368*Rekenwaarden!$B$2</f>
        <v>102.51296999999998</v>
      </c>
      <c r="N369" s="7">
        <f>N368*Rekenwaarden!$B$3</f>
        <v>307.14451000000008</v>
      </c>
      <c r="O369" s="2" t="s">
        <v>22</v>
      </c>
    </row>
    <row r="370" spans="1:15" x14ac:dyDescent="0.25">
      <c r="A370" s="2" t="s">
        <v>21</v>
      </c>
      <c r="D370" s="7">
        <f>SUM(C369:D369)*-1</f>
        <v>-213.59556000000006</v>
      </c>
      <c r="E370" s="7"/>
      <c r="F370" s="7">
        <f>SUM(E369:F369)</f>
        <v>1083.8886300000001</v>
      </c>
      <c r="J370" s="11">
        <f>SUM(I369:J369)*-1</f>
        <v>-69.42217500000001</v>
      </c>
      <c r="M370" s="7"/>
      <c r="N370" s="7">
        <f>M369+N369</f>
        <v>409.65748000000008</v>
      </c>
      <c r="O370" s="2" t="s">
        <v>21</v>
      </c>
    </row>
    <row r="371" spans="1:15" x14ac:dyDescent="0.25">
      <c r="A371" s="2" t="s">
        <v>23</v>
      </c>
      <c r="F371" s="13">
        <f>F370+D370</f>
        <v>870.29307000000006</v>
      </c>
      <c r="N371" s="13">
        <f>N370+J370</f>
        <v>340.23530500000004</v>
      </c>
      <c r="O371" s="2" t="s">
        <v>23</v>
      </c>
    </row>
    <row r="372" spans="1:15" x14ac:dyDescent="0.25">
      <c r="F372" s="7"/>
    </row>
  </sheetData>
  <autoFilter ref="A1:N1" xr:uid="{426A5350-8717-427D-A40C-8AC8CD0C359E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A69E7-3BA4-43BE-9CFA-0A29E2BC2BF4}">
  <dimension ref="A1:D10"/>
  <sheetViews>
    <sheetView tabSelected="1" workbookViewId="0">
      <selection activeCell="M8" sqref="M8"/>
    </sheetView>
  </sheetViews>
  <sheetFormatPr defaultRowHeight="15" x14ac:dyDescent="0.25"/>
  <cols>
    <col min="1" max="1" width="18.140625" bestFit="1" customWidth="1"/>
    <col min="2" max="2" width="11.5703125" bestFit="1" customWidth="1"/>
    <col min="4" max="4" width="11" bestFit="1" customWidth="1"/>
  </cols>
  <sheetData>
    <row r="1" spans="1:4" x14ac:dyDescent="0.25">
      <c r="A1" s="2" t="s">
        <v>4</v>
      </c>
      <c r="B1">
        <v>8.8000000000000007</v>
      </c>
      <c r="C1" t="s">
        <v>7</v>
      </c>
    </row>
    <row r="2" spans="1:4" x14ac:dyDescent="0.25">
      <c r="A2" s="2" t="s">
        <v>9</v>
      </c>
      <c r="B2">
        <v>0.28999999999999998</v>
      </c>
      <c r="C2" t="s">
        <v>8</v>
      </c>
    </row>
    <row r="3" spans="1:4" x14ac:dyDescent="0.25">
      <c r="A3" s="2" t="s">
        <v>10</v>
      </c>
      <c r="B3">
        <v>0.28999999999999998</v>
      </c>
      <c r="C3" t="s">
        <v>8</v>
      </c>
    </row>
    <row r="4" spans="1:4" x14ac:dyDescent="0.25">
      <c r="A4" s="2" t="s">
        <v>11</v>
      </c>
      <c r="B4">
        <v>4.4999999999999998E-2</v>
      </c>
      <c r="C4" t="s">
        <v>8</v>
      </c>
    </row>
    <row r="5" spans="1:4" x14ac:dyDescent="0.25">
      <c r="A5" s="2" t="s">
        <v>12</v>
      </c>
      <c r="B5">
        <v>4.4999999999999998E-2</v>
      </c>
      <c r="C5" t="s">
        <v>8</v>
      </c>
    </row>
    <row r="6" spans="1:4" x14ac:dyDescent="0.25">
      <c r="A6" s="2"/>
    </row>
    <row r="7" spans="1:4" x14ac:dyDescent="0.25">
      <c r="A7" s="2" t="s">
        <v>28</v>
      </c>
      <c r="B7" s="9">
        <f>Details!F371-Details!N371</f>
        <v>530.05776500000002</v>
      </c>
      <c r="C7" t="s">
        <v>8</v>
      </c>
    </row>
    <row r="8" spans="1:4" x14ac:dyDescent="0.25">
      <c r="A8" s="2"/>
    </row>
    <row r="9" spans="1:4" x14ac:dyDescent="0.25">
      <c r="A9" s="2" t="s">
        <v>25</v>
      </c>
      <c r="B9" s="9">
        <v>3605</v>
      </c>
      <c r="C9" t="s">
        <v>8</v>
      </c>
    </row>
    <row r="10" spans="1:4" x14ac:dyDescent="0.25">
      <c r="A10" s="2" t="s">
        <v>26</v>
      </c>
      <c r="B10" s="9">
        <f>B9/B7</f>
        <v>6.8011455317516196</v>
      </c>
      <c r="C10" t="s">
        <v>29</v>
      </c>
      <c r="D10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192C8-870D-40F6-BCE3-828FA2A0940E}">
  <dimension ref="A1"/>
  <sheetViews>
    <sheetView topLeftCell="A10" workbookViewId="0">
      <selection activeCell="J42" sqref="J4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Details</vt:lpstr>
      <vt:lpstr>Rekenwaarden</vt:lpstr>
      <vt:lpstr>Grafieken</vt:lpstr>
    </vt:vector>
  </TitlesOfParts>
  <Company>MClaeys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Batterijberekeningen - ClaeysDeWolf</dc:title>
  <dc:subject>Thuisbatterijen</dc:subject>
  <dc:creator>Mathias Claeys</dc:creator>
  <cp:keywords>Batterijberekeningen - Claeys De Wolf</cp:keywords>
  <cp:lastModifiedBy>Mathias Claeys</cp:lastModifiedBy>
  <dcterms:created xsi:type="dcterms:W3CDTF">2021-03-20T17:34:50Z</dcterms:created>
  <dcterms:modified xsi:type="dcterms:W3CDTF">2021-03-21T17:56:53Z</dcterms:modified>
  <cp:category>Thuisbatterij</cp:category>
</cp:coreProperties>
</file>